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 firstSheet="12" activeTab="16"/>
  </bookViews>
  <sheets>
    <sheet name="单位财务收支预算总表01-1" sheetId="1" r:id="rId1"/>
    <sheet name="单位收入预算表01-2" sheetId="2" r:id="rId2"/>
    <sheet name="单位支出预算表01-3" sheetId="3" r:id="rId3"/>
    <sheet name="单位财政拨款收支预算总表02-1" sheetId="4" r:id="rId4"/>
    <sheet name="一般公共预算支出预算表02-2" sheetId="5" r:id="rId5"/>
    <sheet name="一般公共预算“三公”经费支出预算表03" sheetId="6" r:id="rId6"/>
    <sheet name="单位基本支出预算表04" sheetId="7" r:id="rId7"/>
    <sheet name="单位项目支出预算表05-1" sheetId="8" r:id="rId8"/>
    <sheet name="单位项目支出绩效目标表05-2" sheetId="9" r:id="rId9"/>
    <sheet name="单位政府性基金预算表06" sheetId="10" r:id="rId10"/>
    <sheet name="单位政府采购预算表07" sheetId="11" r:id="rId11"/>
    <sheet name="单位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单位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<sst xmlns="http://schemas.openxmlformats.org/spreadsheetml/2006/main" count="844" uniqueCount="367">
  <si>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</si>
  <si>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</si>
  <si>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</si>
  <si>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</si>
  <si>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</si>
  <si>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</si>
  <si>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</si>
  <si>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</si>
  <si>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</si>
  <si>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</si>
  <si>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</si>
  <si>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</si>
  <si>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</si>
  <si>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</si>
  <si>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</si>
  <si>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</si>
  <si>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</si>
  <si>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</si>
  <si>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</si>
  <si>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</si>
  <si>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</si>
  <si>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</si>
  <si>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</si>
  <si>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</si>
  <si>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</si>
  <si>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</si>
  <si>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</si>
  <si>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</si>
  <si>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</si>
  <si>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</si>
  <si>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</si>
  <si>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</si>
  <si>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</si>
  <si>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</si>
  <si>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</si>
  <si>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</si>
  <si>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</si>
  <si>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</si>
  <si>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</si>
  <si>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</si>
  <si>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</si>
  <si>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</si>
  <si>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</si>
  <si>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</si>
  <si>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109011</t>
  </si>
  <si>
    <t>云南省老年体育活动中心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</si>
  <si>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</si>
  <si>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</si>
  <si>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</si>
  <si>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</si>
  <si>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</si>
  <si>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</si>
  <si>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</si>
  <si>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</si>
  <si>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</si>
  <si>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</si>
  <si>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</si>
  <si>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</si>
  <si>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</si>
  <si>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</si>
  <si>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</si>
  <si>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</si>
  <si>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</si>
  <si>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2070308</t>
  </si>
  <si>
    <t>群众体育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</si>
  <si>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</si>
  <si>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</si>
  <si>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</si>
  <si>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</si>
  <si>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</si>
  <si>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</si>
  <si>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</si>
  <si>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</si>
  <si>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</si>
  <si>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</si>
  <si>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</si>
  <si>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</si>
  <si>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</si>
  <si>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</si>
  <si>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</si>
  <si>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</si>
  <si>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</si>
  <si>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</si>
  <si>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</si>
  <si>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</si>
  <si>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</si>
  <si>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</si>
  <si>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</si>
  <si>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</si>
  <si>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</si>
  <si>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</si>
  <si>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</si>
  <si>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</si>
  <si>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</si>
  <si>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</si>
  <si>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</si>
  <si>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</si>
  <si>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</si>
  <si>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</si>
  <si>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</si>
  <si>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</si>
  <si>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</si>
  <si>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</si>
  <si>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</si>
  <si>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</si>
  <si>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</si>
  <si>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</si>
  <si>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</si>
  <si>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</si>
  <si>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</si>
  <si>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</si>
  <si>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</si>
  <si>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</si>
  <si>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</si>
  <si>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</si>
  <si>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</si>
  <si>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</si>
  <si>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</si>
  <si>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</si>
  <si>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</si>
  <si>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</si>
  <si>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</si>
  <si>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</si>
  <si>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</si>
  <si>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</si>
  <si>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</si>
  <si>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</si>
  <si>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</si>
  <si>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</si>
  <si>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</si>
  <si>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2026年单位基本支出预算表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</si>
  <si>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</si>
  <si>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</si>
  <si>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</si>
  <si>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</si>
  <si>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</si>
  <si>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</si>
  <si>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</si>
  <si>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</si>
  <si>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</si>
  <si>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</si>
  <si>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</si>
  <si>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</si>
  <si>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</si>
  <si>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</si>
  <si>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</si>
  <si>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530000210000000043450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</si>
  <si>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</si>
  <si>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</si>
  <si>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</si>
  <si>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</si>
  <si>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</si>
  <si>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</si>
  <si>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</si>
  <si>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530000210000000043451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</si>
  <si>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</si>
  <si>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</si>
  <si>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</si>
  <si>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</si>
  <si>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</si>
  <si>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</si>
  <si>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</si>
  <si>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</si>
  <si>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</si>
  <si>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530000210000000043453</t>
  </si>
  <si>
    <t>30113</t>
  </si>
  <si>
    <t>530000210000000043456</t>
  </si>
  <si>
    <t>公车购置及运维费</t>
  </si>
  <si>
    <t>30231</t>
  </si>
  <si>
    <t>公务用车运行维护费</t>
  </si>
  <si>
    <t>530000210000000043457</t>
  </si>
  <si>
    <t>工会经费</t>
  </si>
  <si>
    <t>30228</t>
  </si>
  <si>
    <t>530000210000000043458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</si>
  <si>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</si>
  <si>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</si>
  <si>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</si>
  <si>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</si>
  <si>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</si>
  <si>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</si>
  <si>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</si>
  <si>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</si>
  <si>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</si>
  <si>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</si>
  <si>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</si>
  <si>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</si>
  <si>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</si>
  <si>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</si>
  <si>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</si>
  <si>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30227</t>
  </si>
  <si>
    <t>委托业务费</t>
  </si>
  <si>
    <t>30299</t>
  </si>
  <si>
    <t>其他商品和服务支出</t>
  </si>
  <si>
    <t>31002</t>
  </si>
  <si>
    <t>办公设备购置</t>
  </si>
  <si>
    <t>530000261100004702726</t>
  </si>
  <si>
    <t>老年体育活动保障专项经费</t>
  </si>
  <si>
    <t>530000261100004702808</t>
  </si>
  <si>
    <t>老年体育活动中心保障专项经费</t>
  </si>
  <si>
    <t>预算05-1表</t>
  </si>
  <si>
    <t>2026年单位项目支出预算表</t>
  </si>
  <si>
    <t>项目分类</t>
  </si>
  <si>
    <t>项目单位</t>
  </si>
  <si>
    <t>本年拨款</t>
  </si>
  <si>
    <t>其中：本次下达</t>
  </si>
  <si>
    <t>老体中心体彩公益金专项经费</t>
  </si>
  <si>
    <t>事业发展类</t>
  </si>
  <si>
    <t>530000231100001101401</t>
  </si>
  <si>
    <t>30214</t>
  </si>
  <si>
    <t>租赁费</t>
  </si>
  <si>
    <t>30218</t>
  </si>
  <si>
    <t>专用材料费</t>
  </si>
  <si>
    <t>30226</t>
  </si>
  <si>
    <t>劳务费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</si>
  <si>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</si>
  <si>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</si>
  <si>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</si>
  <si>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</si>
  <si>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</si>
  <si>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</si>
  <si>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</si>
  <si>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</si>
  <si>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</si>
  <si>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</si>
  <si>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</si>
  <si>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</si>
  <si>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计划举办全省老年人体育赛事活动12场次以上，保障组队参加第五届全国老年人健身运动会10场次以上，同时实现全省老年人参加赛事活动人数较上一年增长10%；丰富老年群体体育文化生活，激发其健身热情，提升体育参与度和身体素质、健康水平，也要紧扣群众体育健身需求，优化赛事活动组织与服务保障能力，增强老年人的体育获得感、幸福感、安全感；力求全省老年人参与赛事活动人群满意度达到90%以上。场馆维修项目：在100万元预算内（其中工程费用97万元、其他费用3万元），完成羽毛球馆和匹克球场维修内容，确保工程质量达标；维修后两个场馆设施功能恢复良好，满足使用需求并延长使用寿命，锻炼人群数量较维修前提升20%以上，服务对象对维修后的设施状况和使用体验满意度达90%以上。</t>
  </si>
  <si>
    <t>产出指标</t>
  </si>
  <si>
    <t>数量指标</t>
  </si>
  <si>
    <t>参与老年人赛事活动人数</t>
  </si>
  <si>
    <t>&gt;=</t>
  </si>
  <si>
    <t>6930</t>
  </si>
  <si>
    <t>人</t>
  </si>
  <si>
    <t>定量指标</t>
  </si>
  <si>
    <t>反映参与老年人赛事活动人数</t>
  </si>
  <si>
    <t xml:space="preserve">计划举办全省老年人体育赛事活动12场次以上，保障组队参加第五届全国老年人健身运动会10场次以上，同时实现全省老年人参加赛事活动人数较上一年增长10%；丰富老年群体体育文化生活，激发其健身热情，提升体育参与度和身体素质、健康水平，也要紧扣群众体育健身需求，优化赛事活动组织与服务保障能力，增强老年人的体育获得感、幸福感、安全感；力求全省老年人参与赛事活动人群满意度达到90%以上。场馆维修项目：在100万元预算内（其中工程费用97万元、其他费用3万元），完成羽毛球馆和匹克球场维修内容，确保工程质量达标；维修后两场馆设施功能恢复良好，满足使用需求并延长使用寿命，锻炼人群数量较维修前提升20%以上，服务对象对维修后的设施状况和使用体验满意度达90%以上。
</t>
  </si>
  <si>
    <t>举办全省老年体育赛事活动场次</t>
  </si>
  <si>
    <t>12</t>
  </si>
  <si>
    <t>场次</t>
  </si>
  <si>
    <t>反映举办全省老年体育赛事活动的场次</t>
  </si>
  <si>
    <t>组队参加全国老年赛事活动场次</t>
  </si>
  <si>
    <t>10</t>
  </si>
  <si>
    <t>反映保障组队参加第五届全国老年赛事活动场次</t>
  </si>
  <si>
    <t>完成维修场馆数量</t>
  </si>
  <si>
    <t>=</t>
  </si>
  <si>
    <t>个</t>
  </si>
  <si>
    <t>完成场馆维修面积</t>
  </si>
  <si>
    <t>5000</t>
  </si>
  <si>
    <t>平方米</t>
  </si>
  <si>
    <t>质量指标</t>
  </si>
  <si>
    <t>场馆维修竣工验收合格率</t>
  </si>
  <si>
    <t>100</t>
  </si>
  <si>
    <t>%</t>
  </si>
  <si>
    <t>全省老年赛事活动安全举办率</t>
  </si>
  <si>
    <t>反映全省老年赛事活动安全举办率</t>
  </si>
  <si>
    <t>时效指标</t>
  </si>
  <si>
    <t>场馆维修计划执行及时率</t>
  </si>
  <si>
    <t>反映场馆维修计划按时完成情况</t>
  </si>
  <si>
    <t>全省老年赛事活动计划完成及时率</t>
  </si>
  <si>
    <t>90</t>
  </si>
  <si>
    <t>反映全省老年赛事和科学健身指导活动按照预算方案时点及时完成</t>
  </si>
  <si>
    <t>效益指标</t>
  </si>
  <si>
    <t>社会效益</t>
  </si>
  <si>
    <t>参与全省老年赛事活动人员增长率</t>
  </si>
  <si>
    <t>反映参与全省老年赛事活动较上年人员增长率</t>
  </si>
  <si>
    <t>服务健身人次增长率</t>
  </si>
  <si>
    <t>20</t>
  </si>
  <si>
    <t>反映服务健身人次增长率</t>
  </si>
  <si>
    <t>满意度指标</t>
  </si>
  <si>
    <t>服务对象满意度</t>
  </si>
  <si>
    <t>参与全省老年赛事活动人群满意度</t>
  </si>
  <si>
    <t>反映参与全省老年赛事活动人群满意度</t>
  </si>
  <si>
    <t>健身人群对场馆维修的满意度</t>
  </si>
  <si>
    <t>反映健身人群对场馆维修质量、使用体验等方面的综合满意程度</t>
  </si>
  <si>
    <t>成本指标</t>
  </si>
  <si>
    <t>经济成本指标</t>
  </si>
  <si>
    <t>场馆维修维护成本</t>
  </si>
  <si>
    <t>&lt;=</t>
  </si>
  <si>
    <t>1000000</t>
  </si>
  <si>
    <t>元</t>
  </si>
  <si>
    <t>反映场馆维修维护成本情况</t>
  </si>
  <si>
    <t>预算06表</t>
  </si>
  <si>
    <t>2026年政府性基金预算支出预算表</t>
  </si>
  <si>
    <t>政府性基金预算支出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</si>
  <si>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</si>
  <si>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</si>
  <si>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</si>
  <si>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</si>
  <si>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</si>
  <si>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</si>
  <si>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</si>
  <si>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</si>
  <si>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</si>
  <si>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</si>
  <si>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</si>
  <si>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</si>
  <si>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公务用车运行维护项目</t>
  </si>
  <si>
    <t>C23120301 车辆维修和保养服务</t>
  </si>
  <si>
    <t>年</t>
  </si>
  <si>
    <t>C1804010201 机动车保险服务</t>
  </si>
  <si>
    <t>台式电脑</t>
  </si>
  <si>
    <t>A02010105 台式计算机</t>
  </si>
  <si>
    <t>台</t>
  </si>
  <si>
    <t>场馆维修</t>
  </si>
  <si>
    <t>B08990000 其他建筑物、构筑物修缮</t>
  </si>
  <si>
    <t>项</t>
  </si>
  <si>
    <t>全省老年体育活动专项经费</t>
  </si>
  <si>
    <t>C06049900 其他体育服务</t>
  </si>
  <si>
    <t>预算08表</t>
  </si>
  <si>
    <t>2026年单位政府购买服务预算表</t>
  </si>
  <si>
    <t>政府购买服务项目</t>
  </si>
  <si>
    <t>政府购买服务目录</t>
  </si>
  <si>
    <t>注明：我单位2026年无政府购买服务预算，此表为空表。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</si>
  <si>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</si>
  <si>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</si>
  <si>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</si>
  <si>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</si>
  <si>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</si>
  <si>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</si>
  <si>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</si>
  <si>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</si>
  <si>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</si>
  <si>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</si>
  <si>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</si>
  <si>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</si>
  <si>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</si>
  <si>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</si>
  <si>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</si>
  <si>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</si>
  <si>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</si>
  <si>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</si>
  <si>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</si>
  <si>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</si>
  <si>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</si>
  <si>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</si>
  <si>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</si>
  <si>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</si>
  <si>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</si>
  <si>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注明：我单位无省对下转移支付预算，此表为空表。</t>
  </si>
  <si>
    <t>预算09-2表</t>
  </si>
  <si>
    <t>2026年省对下转移支付绩效目标表</t>
  </si>
  <si>
    <t>注明：我单位无省对下转移支付绩效目标，此表为空表。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</si>
  <si>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</si>
  <si>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</si>
  <si>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</si>
  <si>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</si>
  <si>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</si>
  <si>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</si>
  <si>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</si>
  <si>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</si>
  <si>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</si>
  <si>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</si>
  <si>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</si>
  <si>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</si>
  <si>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</si>
  <si>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</si>
  <si>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</si>
  <si>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</si>
  <si>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注明：我单位2026年无中央转移支付补助项目支出预算，此表为空表。</t>
  </si>
  <si>
    <t>预算12表</t>
  </si>
  <si>
    <t>2026年单位项目支出中期规划预算表</t>
  </si>
  <si>
    <t>项目级次</t>
  </si>
  <si>
    <t>2026年</t>
  </si>
  <si>
    <t>2027年</t>
  </si>
  <si>
    <t>2028年</t>
  </si>
  <si>
    <t/>
  </si>
  <si>
    <t>注明：本单位无单位项目支出中期规划预算，故此表为空表。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</si>
</sst>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SimSun"/>
      <charset val="134"/>
    </font>
    <font>
      <b/>
      <sz val="22"/>
      <color rgb="FF000000"/>
      <name val="SimSu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7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49" fontId="8" fillId="0" borderId="7">
      <alignment horizontal="left" vertical="center" wrapText="1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0" fontId="8" fillId="0" borderId="7">
      <alignment horizontal="right" vertical="center"/>
    </xf>
    <xf numFmtId="180" fontId="8" fillId="0" borderId="7">
      <alignment horizontal="right" vertical="center"/>
    </xf>
  </cellStyleXfs>
  <cellXfs count="235">
    <xf numFmtId="0" fontId="0" fillId="0" borderId="0" xfId="0"/>
    <xf numFmtId="0" fontId="0" fillId="0" borderId="0" xfId="0" applyFill="1" applyBorder="1" applyAlignment="1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7" fillId="0" borderId="7" xfId="51" applyFo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9" fontId="8" fillId="0" borderId="0" xfId="50" applyBorder="1">
      <alignment horizontal="left" vertical="center" wrapText="1"/>
    </xf>
    <xf numFmtId="49" fontId="8" fillId="0" borderId="0" xfId="50" applyBorder="1" applyAlignment="1">
      <alignment horizontal="right" vertical="center" wrapText="1"/>
    </xf>
    <xf numFmtId="49" fontId="9" fillId="0" borderId="0" xfId="50" applyFont="1" applyBorder="1" applyAlignment="1">
      <alignment horizontal="center" vertical="center" wrapText="1"/>
    </xf>
    <xf numFmtId="49" fontId="10" fillId="0" borderId="0" xfId="50" applyFont="1" applyBorder="1">
      <alignment horizontal="left" vertical="center" wrapText="1"/>
    </xf>
    <xf numFmtId="49" fontId="10" fillId="0" borderId="7" xfId="50" applyFont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180" fontId="10" fillId="0" borderId="7" xfId="56" applyFont="1" applyAlignment="1">
      <alignment horizontal="center" vertical="center"/>
    </xf>
    <xf numFmtId="176" fontId="10" fillId="0" borderId="7" xfId="51" applyFont="1" applyAlignment="1">
      <alignment horizontal="center" vertical="center"/>
    </xf>
    <xf numFmtId="49" fontId="10" fillId="0" borderId="7" xfId="50" applyFont="1">
      <alignment horizontal="left" vertical="center" wrapText="1"/>
    </xf>
    <xf numFmtId="180" fontId="10" fillId="0" borderId="7" xfId="0" applyNumberFormat="1" applyFont="1" applyBorder="1" applyAlignment="1">
      <alignment horizontal="left" vertical="center"/>
    </xf>
    <xf numFmtId="176" fontId="10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76" fontId="5" fillId="0" borderId="7" xfId="51" applyFont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176" fontId="5" fillId="0" borderId="7" xfId="51" applyFont="1" applyAlignment="1">
      <alignment horizontal="center" vertical="center"/>
    </xf>
    <xf numFmtId="180" fontId="5" fillId="0" borderId="7" xfId="56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  <xf numFmtId="176" fontId="7" fillId="0" borderId="7" xfId="5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176" fontId="17" fillId="0" borderId="7" xfId="51" applyFont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Font="1"/>
    <xf numFmtId="0" fontId="4" fillId="0" borderId="0" xfId="0" applyFont="1" applyAlignment="1">
      <alignment horizontal="right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1" fillId="0" borderId="0" xfId="0" applyFont="1" applyAlignment="1" applyProtection="1">
      <alignment horizontal="left" vertical="center"/>
      <protection locked="0"/>
    </xf>
    <xf numFmtId="0" fontId="20" fillId="0" borderId="0" xfId="0" applyFont="1"/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76" fontId="21" fillId="0" borderId="7" xfId="51" applyFont="1">
      <alignment horizontal="right" vertical="center"/>
    </xf>
    <xf numFmtId="0" fontId="1" fillId="0" borderId="7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vertical="center"/>
    </xf>
    <xf numFmtId="4" fontId="23" fillId="0" borderId="7" xfId="0" applyNumberFormat="1" applyFont="1" applyBorder="1" applyAlignment="1" applyProtection="1">
      <alignment horizontal="right" vertical="center"/>
      <protection locked="0"/>
    </xf>
    <xf numFmtId="49" fontId="23" fillId="0" borderId="7" xfId="50" applyFont="1">
      <alignment horizontal="left" vertical="center" wrapText="1"/>
    </xf>
    <xf numFmtId="0" fontId="7" fillId="0" borderId="7" xfId="0" applyFont="1" applyBorder="1" applyAlignment="1">
      <alignment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9" fontId="7" fillId="0" borderId="7" xfId="50" applyFont="1">
      <alignment horizontal="left" vertical="center" wrapText="1"/>
    </xf>
    <xf numFmtId="0" fontId="4" fillId="0" borderId="7" xfId="0" applyFont="1" applyBorder="1" applyAlignment="1">
      <alignment vertical="center"/>
    </xf>
    <xf numFmtId="4" fontId="23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" fontId="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176" fontId="23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23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zoomScale="85" zoomScaleNormal="85" workbookViewId="0">
      <selection activeCell="C24" sqref="C24"/>
    </sheetView>
  </sheetViews>
  <sheetFormatPr defaultColWidth="8" defaultRowHeight="14.25" customHeight="1" outlineLevelCol="3"/>
  <cols>
    <col min="1" max="1" width="33.75" customWidth="1"/>
    <col min="2" max="2" width="30.625" customWidth="1"/>
    <col min="3" max="3" width="33.0666666666667" customWidth="1"/>
    <col min="4" max="4" width="33.75" customWidth="1"/>
  </cols>
  <sheetData>
    <row r="1" ht="12" customHeight="1" spans="1:4">
      <c r="D1" s="109" t="s">
        <v>0</v>
      </c>
    </row>
    <row r="2" ht="36" customHeight="1" spans="1:4">
      <c r="A2" s="51" t="s">
        <v>1</v>
      </c>
      <c r="B2" s="226"/>
      <c r="C2" s="226"/>
      <c r="D2" s="226"/>
    </row>
    <row r="3" ht="21.5" customHeight="1" spans="1:4">
      <c r="A3" s="6" t="str">
        <f>"单位名称："&amp;"云南省老年体育活动中心"</f>
        <v>单位名称：云南省老年体育活动中心</v>
      </c>
      <c r="B3" s="199"/>
      <c r="C3" s="199"/>
      <c r="D3" s="227" t="s">
        <v>2</v>
      </c>
    </row>
    <row r="4" ht="21.5" customHeight="1" spans="1:4">
      <c r="A4" s="11" t="s">
        <v>3</v>
      </c>
      <c r="B4" s="13"/>
      <c r="C4" s="11" t="s">
        <v>4</v>
      </c>
      <c r="D4" s="13"/>
    </row>
    <row r="5" ht="21.5" customHeight="1" spans="1:4">
      <c r="A5" s="16" t="s">
        <v>5</v>
      </c>
      <c r="B5" s="16" t="s">
        <v>6</v>
      </c>
      <c r="C5" s="16" t="s">
        <v>7</v>
      </c>
      <c r="D5" s="16" t="s">
        <v>6</v>
      </c>
    </row>
    <row r="6" ht="21.5" customHeight="1" spans="1:4">
      <c r="A6" s="19"/>
      <c r="B6" s="19"/>
      <c r="C6" s="19"/>
      <c r="D6" s="19"/>
    </row>
    <row r="7" ht="21.5" customHeight="1" spans="1:4">
      <c r="A7" s="212" t="s">
        <v>8</v>
      </c>
      <c r="B7" s="181">
        <v>2248151.8</v>
      </c>
      <c r="C7" s="206" t="str">
        <f>"一"&amp;"、"&amp;"文化旅游体育与传媒支出"</f>
        <v>一、文化旅游体育与传媒支出</v>
      </c>
      <c r="D7" s="181">
        <v>1713024.43</v>
      </c>
    </row>
    <row r="8" ht="21.5" customHeight="1" spans="1:4">
      <c r="A8" s="212" t="s">
        <v>9</v>
      </c>
      <c r="B8" s="181">
        <v>6000000</v>
      </c>
      <c r="C8" s="206" t="str">
        <f>"二"&amp;"、"&amp;"社会保障和就业支出"</f>
        <v>二、社会保障和就业支出</v>
      </c>
      <c r="D8" s="181">
        <v>174130.06</v>
      </c>
    </row>
    <row r="9" ht="21.5" customHeight="1" spans="1:4">
      <c r="A9" s="212" t="s">
        <v>10</v>
      </c>
      <c r="B9" s="181"/>
      <c r="C9" s="206" t="str">
        <f>"三"&amp;"、"&amp;"卫生健康支出"</f>
        <v>三、卫生健康支出</v>
      </c>
      <c r="D9" s="181">
        <v>187157.95</v>
      </c>
    </row>
    <row r="10" ht="21.5" customHeight="1" spans="1:4">
      <c r="A10" s="212" t="s">
        <v>11</v>
      </c>
      <c r="B10" s="205"/>
      <c r="C10" s="206" t="str">
        <f>"四"&amp;"、"&amp;"住房保障支出"</f>
        <v>四、住房保障支出</v>
      </c>
      <c r="D10" s="181">
        <v>173839.36</v>
      </c>
    </row>
    <row r="11" ht="21.5" customHeight="1" spans="1:4">
      <c r="A11" s="212" t="s">
        <v>12</v>
      </c>
      <c r="B11" s="181"/>
      <c r="C11" s="206" t="str">
        <f>"五"&amp;"、"&amp;"其他支出"</f>
        <v>五、其他支出</v>
      </c>
      <c r="D11" s="181">
        <v>6060494.76</v>
      </c>
    </row>
    <row r="12" ht="21.5" customHeight="1" spans="1:4">
      <c r="A12" s="212" t="s">
        <v>13</v>
      </c>
      <c r="B12" s="205"/>
      <c r="C12" s="206"/>
      <c r="D12" s="181"/>
    </row>
    <row r="13" ht="21.5" customHeight="1" spans="1:4">
      <c r="A13" s="212" t="s">
        <v>14</v>
      </c>
      <c r="B13" s="205"/>
      <c r="C13" s="206"/>
      <c r="D13" s="181"/>
    </row>
    <row r="14" ht="21.5" customHeight="1" spans="1:4">
      <c r="A14" s="212" t="s">
        <v>15</v>
      </c>
      <c r="B14" s="205"/>
      <c r="C14" s="206"/>
      <c r="D14" s="181"/>
    </row>
    <row r="15" ht="21.5" customHeight="1" spans="1:4">
      <c r="A15" s="228" t="s">
        <v>16</v>
      </c>
      <c r="B15" s="205"/>
      <c r="C15" s="206"/>
      <c r="D15" s="181"/>
    </row>
    <row r="16" ht="21.5" customHeight="1" spans="1:4">
      <c r="A16" s="228" t="s">
        <v>17</v>
      </c>
      <c r="B16" s="181"/>
      <c r="C16" s="206"/>
      <c r="D16" s="181"/>
    </row>
    <row r="17" ht="21.5" customHeight="1" spans="1:4">
      <c r="A17" s="229" t="s">
        <v>18</v>
      </c>
      <c r="B17" s="208">
        <v>8248151.8</v>
      </c>
      <c r="C17" s="210" t="s">
        <v>19</v>
      </c>
      <c r="D17" s="208">
        <v>8308646.56</v>
      </c>
    </row>
    <row r="18" ht="21.5" customHeight="1" spans="1:4">
      <c r="A18" s="230" t="s">
        <v>20</v>
      </c>
      <c r="B18" s="208">
        <v>60494.76</v>
      </c>
      <c r="C18" s="231" t="s">
        <v>21</v>
      </c>
      <c r="D18" s="232"/>
    </row>
    <row r="19" ht="21.5" customHeight="1" spans="1:4">
      <c r="A19" s="233" t="s">
        <v>22</v>
      </c>
      <c r="B19" s="181">
        <v>60494.76</v>
      </c>
      <c r="C19" s="209" t="s">
        <v>22</v>
      </c>
      <c r="D19" s="205"/>
    </row>
    <row r="20" ht="21.5" customHeight="1" spans="1:4">
      <c r="A20" s="233" t="s">
        <v>23</v>
      </c>
      <c r="B20" s="181"/>
      <c r="C20" s="209" t="s">
        <v>23</v>
      </c>
      <c r="D20" s="205"/>
    </row>
    <row r="21" ht="26" customHeight="1" spans="1:4">
      <c r="A21" s="234" t="s">
        <v>24</v>
      </c>
      <c r="B21" s="208">
        <v>8308646.56</v>
      </c>
      <c r="C21" s="210" t="s">
        <v>25</v>
      </c>
      <c r="D21" s="202">
        <v>8308646.56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0.511805555555556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2" sqref="A2:F2"/>
    </sheetView>
  </sheetViews>
  <sheetFormatPr defaultColWidth="9.14166666666667" defaultRowHeight="14.25" customHeight="1" outlineLevelCol="5"/>
  <cols>
    <col min="1" max="1" width="27.1916666666667" customWidth="1"/>
    <col min="2" max="2" width="17.9583333333333" customWidth="1"/>
    <col min="3" max="3" width="34.7333333333333" customWidth="1"/>
    <col min="4" max="4" width="17.0083333333333" customWidth="1"/>
    <col min="5" max="5" width="14.7" customWidth="1"/>
    <col min="6" max="6" width="20.4" customWidth="1"/>
  </cols>
  <sheetData>
    <row r="1" ht="15.75" customHeight="1" spans="1:6">
      <c r="F1" s="60" t="s">
        <v>281</v>
      </c>
    </row>
    <row r="2" ht="28.5" customHeight="1" spans="1:6">
      <c r="A2" s="51" t="s">
        <v>282</v>
      </c>
      <c r="B2" s="51"/>
      <c r="C2" s="51"/>
      <c r="D2" s="51"/>
      <c r="E2" s="51"/>
      <c r="F2" s="51"/>
    </row>
    <row r="3" ht="15" customHeight="1" spans="1:6">
      <c r="A3" s="132" t="str">
        <f>"单位名称："&amp;"云南省老年体育活动中心"</f>
        <v>单位名称：云南省老年体育活动中心</v>
      </c>
      <c r="B3" s="133"/>
      <c r="C3" s="133"/>
      <c r="D3" s="63"/>
      <c r="E3" s="63"/>
      <c r="F3" s="134" t="s">
        <v>2</v>
      </c>
    </row>
    <row r="4" ht="25" customHeight="1" spans="1:6">
      <c r="A4" s="10" t="s">
        <v>131</v>
      </c>
      <c r="B4" s="10" t="s">
        <v>48</v>
      </c>
      <c r="C4" s="10" t="s">
        <v>49</v>
      </c>
      <c r="D4" s="16" t="s">
        <v>283</v>
      </c>
      <c r="E4" s="31"/>
      <c r="F4" s="31"/>
    </row>
    <row r="5" ht="25" customHeight="1" spans="1:6">
      <c r="A5" s="19"/>
      <c r="B5" s="19"/>
      <c r="C5" s="19"/>
      <c r="D5" s="16" t="s">
        <v>30</v>
      </c>
      <c r="E5" s="31" t="s">
        <v>57</v>
      </c>
      <c r="F5" s="31" t="s">
        <v>58</v>
      </c>
    </row>
    <row r="6" ht="25" customHeight="1" spans="1:6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</row>
    <row r="7" ht="25" customHeight="1" spans="1:6">
      <c r="A7" s="53" t="s">
        <v>45</v>
      </c>
      <c r="B7" s="53" t="s">
        <v>92</v>
      </c>
      <c r="C7" s="53" t="s">
        <v>56</v>
      </c>
      <c r="D7" s="135">
        <v>6060494.76</v>
      </c>
      <c r="E7" s="135"/>
      <c r="F7" s="135">
        <v>6060494.76</v>
      </c>
    </row>
    <row r="8" ht="25" customHeight="1" spans="1:6">
      <c r="A8" s="53" t="s">
        <v>45</v>
      </c>
      <c r="B8" s="53" t="s">
        <v>93</v>
      </c>
      <c r="C8" s="53" t="s">
        <v>94</v>
      </c>
      <c r="D8" s="135">
        <v>6060494.76</v>
      </c>
      <c r="E8" s="135"/>
      <c r="F8" s="135">
        <v>6060494.76</v>
      </c>
    </row>
    <row r="9" ht="25" customHeight="1" spans="1:6">
      <c r="A9" s="53" t="s">
        <v>45</v>
      </c>
      <c r="B9" s="53" t="s">
        <v>95</v>
      </c>
      <c r="C9" s="53" t="s">
        <v>96</v>
      </c>
      <c r="D9" s="135">
        <v>6060494.76</v>
      </c>
      <c r="E9" s="135"/>
      <c r="F9" s="135">
        <v>6060494.76</v>
      </c>
    </row>
    <row r="10" ht="25" customHeight="1" spans="1:6">
      <c r="A10" s="97" t="s">
        <v>97</v>
      </c>
      <c r="B10" s="53"/>
      <c r="C10" s="53" t="s">
        <v>97</v>
      </c>
      <c r="D10" s="135">
        <v>6060494.76</v>
      </c>
      <c r="E10" s="135"/>
      <c r="F10" s="135">
        <v>6060494.76</v>
      </c>
    </row>
  </sheetData>
  <mergeCells count="6">
    <mergeCell ref="A2:F2"/>
    <mergeCell ref="D4:F4"/>
    <mergeCell ref="A10:C10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selection activeCell="A2" sqref="A2:Q2"/>
    </sheetView>
  </sheetViews>
  <sheetFormatPr defaultColWidth="9.14166666666667" defaultRowHeight="14.25" customHeight="1"/>
  <cols>
    <col min="1" max="1" width="23.1583333333333" customWidth="1"/>
    <col min="2" max="2" width="21.0833333333333" customWidth="1"/>
    <col min="3" max="3" width="28.5833333333333" customWidth="1"/>
    <col min="4" max="4" width="5.24166666666667" customWidth="1"/>
    <col min="5" max="5" width="4.35833333333333" customWidth="1"/>
    <col min="6" max="6" width="11.65" customWidth="1"/>
    <col min="7" max="7" width="12.275" customWidth="1"/>
    <col min="8" max="8" width="9.55" customWidth="1"/>
    <col min="9" max="9" width="11.2833333333333" customWidth="1"/>
    <col min="10" max="10" width="5.79166666666667" customWidth="1"/>
    <col min="11" max="11" width="5.75833333333333" customWidth="1"/>
    <col min="12" max="12" width="4.425" customWidth="1"/>
    <col min="13" max="13" width="4.28333333333333" customWidth="1"/>
    <col min="14" max="14" width="6.325" customWidth="1"/>
    <col min="15" max="15" width="4.425" customWidth="1"/>
    <col min="16" max="16" width="4.73333333333333" customWidth="1"/>
    <col min="17" max="17" width="4.23333333333333" customWidth="1"/>
  </cols>
  <sheetData>
    <row r="1" ht="13.5" customHeight="1" spans="1:17">
      <c r="O1" s="50"/>
      <c r="P1" s="50"/>
      <c r="Q1" s="105" t="s">
        <v>284</v>
      </c>
    </row>
    <row r="2" ht="27.75" customHeight="1" spans="1:17">
      <c r="A2" s="61" t="s">
        <v>285</v>
      </c>
      <c r="B2" s="27"/>
      <c r="C2" s="27"/>
      <c r="D2" s="27"/>
      <c r="E2" s="27"/>
      <c r="F2" s="27"/>
      <c r="G2" s="27"/>
      <c r="H2" s="27"/>
      <c r="I2" s="27"/>
      <c r="J2" s="27"/>
      <c r="K2" s="52"/>
      <c r="L2" s="27"/>
      <c r="M2" s="27"/>
      <c r="N2" s="27"/>
      <c r="O2" s="52"/>
      <c r="P2" s="52"/>
      <c r="Q2" s="27"/>
    </row>
    <row r="3" ht="18.75" customHeight="1" spans="1:17">
      <c r="A3" s="106" t="str">
        <f>"单位名称："&amp;"云南省老年体育活动中心"</f>
        <v>单位名称：云南省老年体育活动中心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  <c r="L3" s="108"/>
      <c r="M3" s="108"/>
      <c r="N3" s="108"/>
      <c r="O3" s="66"/>
      <c r="P3" s="66"/>
      <c r="Q3" s="109" t="s">
        <v>122</v>
      </c>
    </row>
    <row r="4" ht="25" customHeight="1" spans="1:17">
      <c r="A4" s="110" t="s">
        <v>286</v>
      </c>
      <c r="B4" s="111" t="s">
        <v>287</v>
      </c>
      <c r="C4" s="111" t="s">
        <v>288</v>
      </c>
      <c r="D4" s="111" t="s">
        <v>289</v>
      </c>
      <c r="E4" s="111" t="s">
        <v>290</v>
      </c>
      <c r="F4" s="111" t="s">
        <v>291</v>
      </c>
      <c r="G4" s="112" t="s">
        <v>138</v>
      </c>
      <c r="H4" s="112"/>
      <c r="I4" s="112"/>
      <c r="J4" s="112"/>
      <c r="K4" s="113"/>
      <c r="L4" s="112"/>
      <c r="M4" s="112"/>
      <c r="N4" s="112"/>
      <c r="O4" s="114"/>
      <c r="P4" s="113"/>
      <c r="Q4" s="115"/>
    </row>
    <row r="5" ht="25" customHeight="1" spans="1:17">
      <c r="A5" s="116"/>
      <c r="B5" s="117"/>
      <c r="C5" s="117"/>
      <c r="D5" s="117"/>
      <c r="E5" s="117"/>
      <c r="F5" s="117"/>
      <c r="G5" s="117" t="s">
        <v>30</v>
      </c>
      <c r="H5" s="117" t="s">
        <v>33</v>
      </c>
      <c r="I5" s="117" t="s">
        <v>292</v>
      </c>
      <c r="J5" s="117" t="s">
        <v>293</v>
      </c>
      <c r="K5" s="118" t="s">
        <v>294</v>
      </c>
      <c r="L5" s="119" t="s">
        <v>295</v>
      </c>
      <c r="M5" s="119"/>
      <c r="N5" s="119"/>
      <c r="O5" s="120"/>
      <c r="P5" s="121"/>
      <c r="Q5" s="122"/>
    </row>
    <row r="6" ht="25" customHeight="1" spans="1:17">
      <c r="A6" s="123"/>
      <c r="B6" s="122"/>
      <c r="C6" s="122"/>
      <c r="D6" s="122"/>
      <c r="E6" s="122"/>
      <c r="F6" s="122"/>
      <c r="G6" s="122"/>
      <c r="H6" s="122" t="s">
        <v>32</v>
      </c>
      <c r="I6" s="122"/>
      <c r="J6" s="122"/>
      <c r="K6" s="124"/>
      <c r="L6" s="122" t="s">
        <v>32</v>
      </c>
      <c r="M6" s="122" t="s">
        <v>43</v>
      </c>
      <c r="N6" s="122" t="s">
        <v>38</v>
      </c>
      <c r="O6" s="125" t="s">
        <v>39</v>
      </c>
      <c r="P6" s="124" t="s">
        <v>40</v>
      </c>
      <c r="Q6" s="122" t="s">
        <v>41</v>
      </c>
    </row>
    <row r="7" ht="25" customHeight="1" spans="1:17">
      <c r="A7" s="126">
        <v>1</v>
      </c>
      <c r="B7" s="127">
        <v>2</v>
      </c>
      <c r="C7" s="127">
        <v>3</v>
      </c>
      <c r="D7" s="127">
        <v>4</v>
      </c>
      <c r="E7" s="127">
        <v>5</v>
      </c>
      <c r="F7" s="127">
        <v>6</v>
      </c>
      <c r="G7" s="128">
        <v>7</v>
      </c>
      <c r="H7" s="128">
        <v>8</v>
      </c>
      <c r="I7" s="128">
        <v>9</v>
      </c>
      <c r="J7" s="128">
        <v>10</v>
      </c>
      <c r="K7" s="128">
        <v>11</v>
      </c>
      <c r="L7" s="128">
        <v>12</v>
      </c>
      <c r="M7" s="128">
        <v>13</v>
      </c>
      <c r="N7" s="128">
        <v>14</v>
      </c>
      <c r="O7" s="128">
        <v>15</v>
      </c>
      <c r="P7" s="128">
        <v>16</v>
      </c>
      <c r="Q7" s="128">
        <v>17</v>
      </c>
    </row>
    <row r="8" ht="25" customHeight="1" spans="1:17">
      <c r="A8" s="123" t="s">
        <v>45</v>
      </c>
      <c r="B8" s="122"/>
      <c r="C8" s="122"/>
      <c r="D8" s="122"/>
      <c r="E8" s="127"/>
      <c r="F8" s="129">
        <v>4926000</v>
      </c>
      <c r="G8" s="129">
        <v>4929700</v>
      </c>
      <c r="H8" s="129">
        <v>9700</v>
      </c>
      <c r="I8" s="129">
        <v>4920000</v>
      </c>
      <c r="J8" s="129"/>
      <c r="K8" s="129"/>
      <c r="L8" s="129"/>
      <c r="M8" s="129"/>
      <c r="N8" s="129"/>
      <c r="O8" s="129"/>
      <c r="P8" s="129"/>
      <c r="Q8" s="129"/>
    </row>
    <row r="9" ht="25" customHeight="1" spans="1:17">
      <c r="A9" s="123" t="s">
        <v>167</v>
      </c>
      <c r="B9" s="122" t="s">
        <v>296</v>
      </c>
      <c r="C9" s="122" t="s">
        <v>297</v>
      </c>
      <c r="D9" s="122" t="s">
        <v>298</v>
      </c>
      <c r="E9" s="130">
        <v>1</v>
      </c>
      <c r="F9" s="129"/>
      <c r="G9" s="129">
        <v>2000</v>
      </c>
      <c r="H9" s="129">
        <v>2000</v>
      </c>
      <c r="I9" s="129"/>
      <c r="J9" s="129"/>
      <c r="K9" s="129"/>
      <c r="L9" s="129"/>
      <c r="M9" s="129"/>
      <c r="N9" s="129"/>
      <c r="O9" s="129"/>
      <c r="P9" s="129"/>
      <c r="Q9" s="129"/>
    </row>
    <row r="10" ht="25" customHeight="1" spans="1:17">
      <c r="A10" s="123" t="s">
        <v>167</v>
      </c>
      <c r="B10" s="122" t="s">
        <v>296</v>
      </c>
      <c r="C10" s="122" t="s">
        <v>299</v>
      </c>
      <c r="D10" s="122" t="s">
        <v>298</v>
      </c>
      <c r="E10" s="130">
        <v>1</v>
      </c>
      <c r="F10" s="129"/>
      <c r="G10" s="129">
        <v>1700</v>
      </c>
      <c r="H10" s="129">
        <v>1700</v>
      </c>
      <c r="I10" s="129"/>
      <c r="J10" s="129"/>
      <c r="K10" s="129"/>
      <c r="L10" s="129"/>
      <c r="M10" s="129"/>
      <c r="N10" s="129"/>
      <c r="O10" s="129"/>
      <c r="P10" s="129"/>
      <c r="Q10" s="129"/>
    </row>
    <row r="11" ht="25" customHeight="1" spans="1:17">
      <c r="A11" s="123" t="s">
        <v>174</v>
      </c>
      <c r="B11" s="122" t="s">
        <v>300</v>
      </c>
      <c r="C11" s="122" t="s">
        <v>301</v>
      </c>
      <c r="D11" s="122" t="s">
        <v>302</v>
      </c>
      <c r="E11" s="130">
        <v>1</v>
      </c>
      <c r="F11" s="129">
        <v>6000</v>
      </c>
      <c r="G11" s="129">
        <v>6000</v>
      </c>
      <c r="H11" s="129">
        <v>6000</v>
      </c>
      <c r="I11" s="129"/>
      <c r="J11" s="129"/>
      <c r="K11" s="129"/>
      <c r="L11" s="129"/>
      <c r="M11" s="129"/>
      <c r="N11" s="129"/>
      <c r="O11" s="129"/>
      <c r="P11" s="129"/>
      <c r="Q11" s="129"/>
    </row>
    <row r="12" ht="25" customHeight="1" spans="1:17">
      <c r="A12" s="123" t="s">
        <v>205</v>
      </c>
      <c r="B12" s="122" t="s">
        <v>303</v>
      </c>
      <c r="C12" s="122" t="s">
        <v>304</v>
      </c>
      <c r="D12" s="122" t="s">
        <v>305</v>
      </c>
      <c r="E12" s="130">
        <v>1</v>
      </c>
      <c r="F12" s="129">
        <v>970000</v>
      </c>
      <c r="G12" s="129">
        <v>970000</v>
      </c>
      <c r="H12" s="129"/>
      <c r="I12" s="129">
        <v>970000</v>
      </c>
      <c r="J12" s="129"/>
      <c r="K12" s="129"/>
      <c r="L12" s="129"/>
      <c r="M12" s="129"/>
      <c r="N12" s="129"/>
      <c r="O12" s="129"/>
      <c r="P12" s="129"/>
      <c r="Q12" s="129"/>
    </row>
    <row r="13" ht="25" customHeight="1" spans="1:17">
      <c r="A13" s="123" t="s">
        <v>205</v>
      </c>
      <c r="B13" s="122" t="s">
        <v>306</v>
      </c>
      <c r="C13" s="122" t="s">
        <v>307</v>
      </c>
      <c r="D13" s="122" t="s">
        <v>305</v>
      </c>
      <c r="E13" s="130">
        <v>1</v>
      </c>
      <c r="F13" s="129">
        <v>3950000</v>
      </c>
      <c r="G13" s="129">
        <v>3950000</v>
      </c>
      <c r="H13" s="129"/>
      <c r="I13" s="129">
        <v>3950000</v>
      </c>
      <c r="J13" s="129"/>
      <c r="K13" s="129"/>
      <c r="L13" s="129"/>
      <c r="M13" s="129"/>
      <c r="N13" s="129"/>
      <c r="O13" s="129"/>
      <c r="P13" s="129"/>
      <c r="Q13" s="129"/>
    </row>
    <row r="14" ht="25" customHeight="1" spans="1:17">
      <c r="A14" s="102" t="s">
        <v>97</v>
      </c>
      <c r="B14" s="131"/>
      <c r="C14" s="131"/>
      <c r="D14" s="131"/>
      <c r="E14" s="127"/>
      <c r="F14" s="129">
        <v>4926000</v>
      </c>
      <c r="G14" s="129">
        <v>4929700</v>
      </c>
      <c r="H14" s="129">
        <v>9700</v>
      </c>
      <c r="I14" s="129">
        <v>4920000</v>
      </c>
      <c r="J14" s="129"/>
      <c r="K14" s="129"/>
      <c r="L14" s="129"/>
      <c r="M14" s="129"/>
      <c r="N14" s="129"/>
      <c r="O14" s="129"/>
      <c r="P14" s="129"/>
      <c r="Q14" s="129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472222222222222" right="0.156944444444444" top="1" bottom="1" header="0.5" footer="0.5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zoomScale="70" zoomScaleNormal="70" workbookViewId="0">
      <selection activeCell="A2" sqref="A2:N2"/>
    </sheetView>
  </sheetViews>
  <sheetFormatPr defaultColWidth="9.14166666666667" defaultRowHeight="14.25" customHeight="1"/>
  <cols>
    <col min="1" max="1" width="10.675" customWidth="1"/>
    <col min="2" max="3" width="11.625" customWidth="1"/>
    <col min="4" max="4" width="7.525" customWidth="1"/>
    <col min="5" max="5" width="9.525" customWidth="1"/>
    <col min="6" max="6" width="8.29166666666667" customWidth="1"/>
    <col min="7" max="8" width="11.625" customWidth="1"/>
    <col min="9" max="9" width="6.93333333333333" customWidth="1"/>
    <col min="10" max="11" width="9.65" customWidth="1"/>
    <col min="12" max="12" width="8.78333333333333" customWidth="1"/>
    <col min="13" max="14" width="11.625" customWidth="1"/>
  </cols>
  <sheetData>
    <row r="1" ht="13.5" customHeight="1" spans="1:14">
      <c r="A1" s="65"/>
      <c r="B1" s="65"/>
      <c r="C1" s="65"/>
      <c r="D1" s="65"/>
      <c r="E1" s="65"/>
      <c r="F1" s="65"/>
      <c r="G1" s="65"/>
      <c r="H1" s="78"/>
      <c r="I1" s="65"/>
      <c r="J1" s="65"/>
      <c r="K1" s="65"/>
      <c r="L1" s="50"/>
      <c r="M1" s="79"/>
      <c r="N1" s="80" t="s">
        <v>308</v>
      </c>
    </row>
    <row r="2" ht="27.75" customHeight="1" spans="1:14">
      <c r="A2" s="61" t="s">
        <v>309</v>
      </c>
      <c r="B2" s="81"/>
      <c r="C2" s="81"/>
      <c r="D2" s="81"/>
      <c r="E2" s="81"/>
      <c r="F2" s="81"/>
      <c r="G2" s="81"/>
      <c r="H2" s="82"/>
      <c r="I2" s="81"/>
      <c r="J2" s="81"/>
      <c r="K2" s="81"/>
      <c r="L2" s="52"/>
      <c r="M2" s="82"/>
      <c r="N2" s="81"/>
    </row>
    <row r="3" ht="18.75" customHeight="1" spans="1:14">
      <c r="A3" s="62" t="str">
        <f>"单位名称："&amp;"云南省老年体育活动中心"</f>
        <v>单位名称：云南省老年体育活动中心</v>
      </c>
      <c r="B3" s="63"/>
      <c r="C3" s="63"/>
      <c r="D3" s="63"/>
      <c r="E3" s="63"/>
      <c r="F3" s="63"/>
      <c r="G3" s="63"/>
      <c r="H3" s="78"/>
      <c r="I3" s="65"/>
      <c r="J3" s="65"/>
      <c r="K3" s="65"/>
      <c r="L3" s="66"/>
      <c r="M3" s="83"/>
      <c r="N3" s="84" t="s">
        <v>122</v>
      </c>
    </row>
    <row r="4" ht="15.75" customHeight="1" spans="1:14">
      <c r="A4" s="10" t="s">
        <v>286</v>
      </c>
      <c r="B4" s="85" t="s">
        <v>310</v>
      </c>
      <c r="C4" s="85" t="s">
        <v>311</v>
      </c>
      <c r="D4" s="86" t="s">
        <v>138</v>
      </c>
      <c r="E4" s="86"/>
      <c r="F4" s="86"/>
      <c r="G4" s="86"/>
      <c r="H4" s="87"/>
      <c r="I4" s="86"/>
      <c r="J4" s="86"/>
      <c r="K4" s="86"/>
      <c r="L4" s="88"/>
      <c r="M4" s="87"/>
      <c r="N4" s="89"/>
    </row>
    <row r="5" ht="17.25" customHeight="1" spans="1:14">
      <c r="A5" s="15"/>
      <c r="B5" s="90"/>
      <c r="C5" s="90"/>
      <c r="D5" s="90" t="s">
        <v>30</v>
      </c>
      <c r="E5" s="90" t="s">
        <v>33</v>
      </c>
      <c r="F5" s="90" t="s">
        <v>292</v>
      </c>
      <c r="G5" s="90" t="s">
        <v>293</v>
      </c>
      <c r="H5" s="91" t="s">
        <v>294</v>
      </c>
      <c r="I5" s="92" t="s">
        <v>295</v>
      </c>
      <c r="J5" s="92"/>
      <c r="K5" s="92"/>
      <c r="L5" s="93"/>
      <c r="M5" s="94"/>
      <c r="N5" s="95"/>
    </row>
    <row r="6" ht="54" customHeight="1" spans="1:14">
      <c r="A6" s="18"/>
      <c r="B6" s="95"/>
      <c r="C6" s="95"/>
      <c r="D6" s="95"/>
      <c r="E6" s="95"/>
      <c r="F6" s="95"/>
      <c r="G6" s="95"/>
      <c r="H6" s="96"/>
      <c r="I6" s="95" t="s">
        <v>32</v>
      </c>
      <c r="J6" s="95" t="s">
        <v>43</v>
      </c>
      <c r="K6" s="95" t="s">
        <v>145</v>
      </c>
      <c r="L6" s="97" t="s">
        <v>39</v>
      </c>
      <c r="M6" s="96" t="s">
        <v>40</v>
      </c>
      <c r="N6" s="95" t="s">
        <v>41</v>
      </c>
    </row>
    <row r="7" ht="15" customHeight="1" spans="1:14">
      <c r="A7" s="18">
        <v>1</v>
      </c>
      <c r="B7" s="95">
        <v>2</v>
      </c>
      <c r="C7" s="95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</row>
    <row r="8" ht="21" customHeight="1" spans="1:14">
      <c r="A8" s="98"/>
      <c r="B8" s="99"/>
      <c r="C8" s="99"/>
      <c r="D8" s="100"/>
      <c r="E8" s="100"/>
      <c r="F8" s="100"/>
      <c r="G8" s="100"/>
      <c r="H8" s="100"/>
      <c r="I8" s="100"/>
      <c r="J8" s="100"/>
      <c r="K8" s="100"/>
      <c r="L8" s="101"/>
      <c r="M8" s="100"/>
      <c r="N8" s="100"/>
    </row>
    <row r="9" ht="21" customHeight="1" spans="1:14">
      <c r="A9" s="98"/>
      <c r="B9" s="99"/>
      <c r="C9" s="99"/>
      <c r="D9" s="100"/>
      <c r="E9" s="100"/>
      <c r="F9" s="100"/>
      <c r="G9" s="100"/>
      <c r="H9" s="100"/>
      <c r="I9" s="100"/>
      <c r="J9" s="100"/>
      <c r="K9" s="100"/>
      <c r="L9" s="101"/>
      <c r="M9" s="100"/>
      <c r="N9" s="100"/>
    </row>
    <row r="10" ht="21" customHeight="1" spans="1:14">
      <c r="A10" s="102" t="s">
        <v>97</v>
      </c>
      <c r="B10" s="103"/>
      <c r="C10" s="104"/>
      <c r="D10" s="100"/>
      <c r="E10" s="100"/>
      <c r="F10" s="100"/>
      <c r="G10" s="100"/>
      <c r="H10" s="100"/>
      <c r="I10" s="100"/>
      <c r="J10" s="100"/>
      <c r="K10" s="100"/>
      <c r="L10" s="101"/>
      <c r="M10" s="100"/>
      <c r="N10" s="100"/>
    </row>
    <row r="11" s="1" customFormat="1" customHeight="1" spans="1:14">
      <c r="A11" s="1" t="s">
        <v>312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472222222222222" right="0.314583333333333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E9" sqref="E9:E32"/>
    </sheetView>
  </sheetViews>
  <sheetFormatPr defaultColWidth="9.14166666666667" defaultRowHeight="14.25" customHeight="1"/>
  <cols>
    <col min="1" max="1" width="9.7" customWidth="1"/>
    <col min="2" max="23" width="5.625" customWidth="1"/>
    <col min="24" max="24" width="5.9" customWidth="1"/>
  </cols>
  <sheetData>
    <row r="1" ht="13.5" customHeight="1" spans="1:24">
      <c r="D1" s="60"/>
      <c r="W1" s="50"/>
      <c r="X1" s="50" t="s">
        <v>313</v>
      </c>
    </row>
    <row r="2" ht="27.75" customHeight="1" spans="1:24">
      <c r="A2" s="61" t="s">
        <v>314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62" t="str">
        <f>"单位名称："&amp;"云南省老年体育活动中心"</f>
        <v>单位名称：云南省老年体育活动中心</v>
      </c>
      <c r="B3" s="63"/>
      <c r="C3" s="63"/>
      <c r="D3" s="64"/>
      <c r="E3" s="65"/>
      <c r="F3" s="65"/>
      <c r="G3" s="65"/>
      <c r="H3" s="65"/>
      <c r="I3" s="65"/>
      <c r="W3" s="66"/>
      <c r="X3" s="66" t="s">
        <v>122</v>
      </c>
    </row>
    <row r="4" ht="28" customHeight="1" spans="1:24">
      <c r="A4" s="67" t="s">
        <v>315</v>
      </c>
      <c r="B4" s="68" t="s">
        <v>138</v>
      </c>
      <c r="C4" s="69"/>
      <c r="D4" s="69"/>
      <c r="E4" s="70" t="s">
        <v>316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ht="67" customHeight="1" spans="1:24">
      <c r="A5" s="71"/>
      <c r="B5" s="72" t="s">
        <v>30</v>
      </c>
      <c r="C5" s="67" t="s">
        <v>33</v>
      </c>
      <c r="D5" s="73" t="s">
        <v>317</v>
      </c>
      <c r="E5" s="70" t="s">
        <v>318</v>
      </c>
      <c r="F5" s="70" t="s">
        <v>319</v>
      </c>
      <c r="G5" s="70" t="s">
        <v>320</v>
      </c>
      <c r="H5" s="70" t="s">
        <v>321</v>
      </c>
      <c r="I5" s="70" t="s">
        <v>322</v>
      </c>
      <c r="J5" s="70" t="s">
        <v>323</v>
      </c>
      <c r="K5" s="70" t="s">
        <v>324</v>
      </c>
      <c r="L5" s="70" t="s">
        <v>325</v>
      </c>
      <c r="M5" s="70" t="s">
        <v>326</v>
      </c>
      <c r="N5" s="70" t="s">
        <v>327</v>
      </c>
      <c r="O5" s="70" t="s">
        <v>328</v>
      </c>
      <c r="P5" s="70" t="s">
        <v>329</v>
      </c>
      <c r="Q5" s="70" t="s">
        <v>330</v>
      </c>
      <c r="R5" s="70" t="s">
        <v>331</v>
      </c>
      <c r="S5" s="70" t="s">
        <v>332</v>
      </c>
      <c r="T5" s="70" t="s">
        <v>333</v>
      </c>
      <c r="U5" s="70" t="s">
        <v>334</v>
      </c>
      <c r="V5" s="70" t="s">
        <v>335</v>
      </c>
      <c r="W5" s="70" t="s">
        <v>336</v>
      </c>
      <c r="X5" s="70" t="s">
        <v>337</v>
      </c>
    </row>
    <row r="6" ht="30" customHeight="1" spans="1:24">
      <c r="A6" s="53">
        <v>1</v>
      </c>
      <c r="B6" s="53">
        <v>2</v>
      </c>
      <c r="C6" s="53">
        <v>3</v>
      </c>
      <c r="D6" s="74">
        <v>4</v>
      </c>
      <c r="E6" s="53">
        <v>5</v>
      </c>
      <c r="F6" s="53">
        <v>6</v>
      </c>
      <c r="G6" s="53">
        <v>7</v>
      </c>
      <c r="H6" s="74">
        <v>8</v>
      </c>
      <c r="I6" s="53">
        <v>9</v>
      </c>
      <c r="J6" s="53">
        <v>10</v>
      </c>
      <c r="K6" s="53">
        <v>11</v>
      </c>
      <c r="L6" s="74">
        <v>12</v>
      </c>
      <c r="M6" s="53">
        <v>13</v>
      </c>
      <c r="N6" s="53">
        <v>14</v>
      </c>
      <c r="O6" s="53">
        <v>15</v>
      </c>
      <c r="P6" s="74">
        <v>16</v>
      </c>
      <c r="Q6" s="53">
        <v>17</v>
      </c>
      <c r="R6" s="53">
        <v>18</v>
      </c>
      <c r="S6" s="53">
        <v>19</v>
      </c>
      <c r="T6" s="74">
        <v>20</v>
      </c>
      <c r="U6" s="74">
        <v>21</v>
      </c>
      <c r="V6" s="74">
        <v>22</v>
      </c>
      <c r="W6" s="53">
        <v>23</v>
      </c>
      <c r="X6" s="53">
        <v>24</v>
      </c>
    </row>
    <row r="7" ht="28.4" customHeight="1" spans="1:24">
      <c r="A7" s="7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7"/>
      <c r="X7" s="76"/>
    </row>
    <row r="8" ht="29.9" customHeight="1" spans="1:24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7"/>
      <c r="X8" s="76"/>
    </row>
    <row r="9" s="1" customFormat="1" ht="31" customHeight="1" spans="1:24">
      <c r="A9" s="1" t="s">
        <v>338</v>
      </c>
    </row>
  </sheetData>
  <mergeCells count="5">
    <mergeCell ref="A2:X2"/>
    <mergeCell ref="A3:I3"/>
    <mergeCell ref="B4:D4"/>
    <mergeCell ref="E4:X4"/>
    <mergeCell ref="A4:A5"/>
  </mergeCells>
  <pageMargins left="0.511805555555556" right="0.354166666666667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11" sqref="D11"/>
    </sheetView>
  </sheetViews>
  <sheetFormatPr defaultColWidth="9.14166666666667" defaultRowHeight="12" customHeight="1" outlineLevelRow="7"/>
  <cols>
    <col min="1" max="1" width="19.8583333333333" customWidth="1"/>
    <col min="2" max="2" width="17.2416666666667" customWidth="1"/>
    <col min="3" max="10" width="11.625" customWidth="1"/>
  </cols>
  <sheetData>
    <row r="1" customHeight="1" spans="1:10">
      <c r="J1" s="50" t="s">
        <v>339</v>
      </c>
    </row>
    <row r="2" ht="28.5" customHeight="1" spans="1:10">
      <c r="A2" s="51" t="s">
        <v>340</v>
      </c>
      <c r="B2" s="27"/>
      <c r="C2" s="27"/>
      <c r="D2" s="27"/>
      <c r="E2" s="27"/>
      <c r="F2" s="52"/>
      <c r="G2" s="27"/>
      <c r="H2" s="52"/>
      <c r="I2" s="52"/>
      <c r="J2" s="27"/>
    </row>
    <row r="3" ht="17.25" customHeight="1" spans="1:10">
      <c r="A3" s="5" t="str">
        <f>"单位名称："&amp;"云南省老年体育活动中心"</f>
        <v>单位名称：云南省老年体育活动中心</v>
      </c>
    </row>
    <row r="4" ht="40" customHeight="1" spans="1:10">
      <c r="A4" s="53" t="s">
        <v>216</v>
      </c>
      <c r="B4" s="53" t="s">
        <v>217</v>
      </c>
      <c r="C4" s="53" t="s">
        <v>218</v>
      </c>
      <c r="D4" s="53" t="s">
        <v>219</v>
      </c>
      <c r="E4" s="53" t="s">
        <v>220</v>
      </c>
      <c r="F4" s="32" t="s">
        <v>221</v>
      </c>
      <c r="G4" s="53" t="s">
        <v>222</v>
      </c>
      <c r="H4" s="32" t="s">
        <v>223</v>
      </c>
      <c r="I4" s="32" t="s">
        <v>224</v>
      </c>
      <c r="J4" s="53" t="s">
        <v>225</v>
      </c>
    </row>
    <row r="5" ht="40" customHeight="1" spans="1:10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32">
        <v>6</v>
      </c>
      <c r="G5" s="53">
        <v>7</v>
      </c>
      <c r="H5" s="32">
        <v>8</v>
      </c>
      <c r="I5" s="32">
        <v>9</v>
      </c>
      <c r="J5" s="53">
        <v>10</v>
      </c>
    </row>
    <row r="6" ht="40" customHeight="1" spans="1:10">
      <c r="A6" s="54"/>
      <c r="B6" s="55"/>
      <c r="C6" s="55"/>
      <c r="D6" s="55"/>
      <c r="E6" s="56"/>
      <c r="F6" s="57"/>
      <c r="G6" s="56"/>
      <c r="H6" s="57"/>
      <c r="I6" s="57"/>
      <c r="J6" s="56"/>
    </row>
    <row r="7" ht="40" customHeight="1" spans="1:10">
      <c r="A7" s="54"/>
      <c r="B7" s="58"/>
      <c r="C7" s="58"/>
      <c r="D7" s="58"/>
      <c r="E7" s="54"/>
      <c r="F7" s="58"/>
      <c r="G7" s="54"/>
      <c r="H7" s="58"/>
      <c r="I7" s="58"/>
      <c r="J7" s="59"/>
    </row>
    <row r="8" s="1" customFormat="1" ht="40" customHeight="1" spans="1:10">
      <c r="A8" s="1" t="s">
        <v>341</v>
      </c>
    </row>
  </sheetData>
  <mergeCells count="2">
    <mergeCell ref="A2:J2"/>
    <mergeCell ref="A3:H3"/>
  </mergeCells>
  <pageMargins left="0.747916666666667" right="0.2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E14" sqref="E14"/>
    </sheetView>
  </sheetViews>
  <sheetFormatPr defaultColWidth="8.85" defaultRowHeight="15" customHeight="1" outlineLevelCol="7"/>
  <cols>
    <col min="1" max="1" width="33.5" customWidth="1"/>
    <col min="2" max="2" width="9.35" customWidth="1"/>
    <col min="3" max="3" width="22.9333333333333" customWidth="1"/>
    <col min="4" max="4" width="13.7" customWidth="1"/>
    <col min="5" max="5" width="12.875" customWidth="1"/>
    <col min="6" max="6" width="14.1083333333333" customWidth="1"/>
    <col min="7" max="7" width="15.1833333333333" customWidth="1"/>
    <col min="8" max="8" width="16.275" customWidth="1"/>
  </cols>
  <sheetData>
    <row r="1" ht="18.75" customHeight="1" spans="1:8">
      <c r="A1" s="39"/>
      <c r="B1" s="39"/>
      <c r="C1" s="39"/>
      <c r="D1" s="39"/>
      <c r="E1" s="39"/>
      <c r="F1" s="39"/>
      <c r="G1" s="39"/>
      <c r="H1" s="40" t="s">
        <v>342</v>
      </c>
    </row>
    <row r="2" ht="30.65" customHeight="1" spans="1:8">
      <c r="A2" s="41" t="s">
        <v>343</v>
      </c>
      <c r="B2" s="41"/>
      <c r="C2" s="41"/>
      <c r="D2" s="41"/>
      <c r="E2" s="41"/>
      <c r="F2" s="41"/>
      <c r="G2" s="41"/>
      <c r="H2" s="41"/>
    </row>
    <row r="3" ht="18.75" customHeight="1" spans="1:8">
      <c r="A3" s="42" t="str">
        <f>"单位名称："&amp;"云南省老年体育活动中心"</f>
        <v>单位名称：云南省老年体育活动中心</v>
      </c>
      <c r="B3" s="39"/>
      <c r="C3" s="39"/>
      <c r="D3" s="39"/>
      <c r="E3" s="39"/>
      <c r="F3" s="39"/>
      <c r="G3" s="39"/>
      <c r="H3" s="39"/>
    </row>
    <row r="4" ht="29" customHeight="1" spans="1:8">
      <c r="A4" s="43" t="s">
        <v>131</v>
      </c>
      <c r="B4" s="43" t="s">
        <v>344</v>
      </c>
      <c r="C4" s="43" t="s">
        <v>345</v>
      </c>
      <c r="D4" s="43" t="s">
        <v>346</v>
      </c>
      <c r="E4" s="43" t="s">
        <v>347</v>
      </c>
      <c r="F4" s="43" t="s">
        <v>348</v>
      </c>
      <c r="G4" s="43"/>
      <c r="H4" s="43"/>
    </row>
    <row r="5" ht="28" customHeight="1" spans="1:8">
      <c r="A5" s="43"/>
      <c r="B5" s="43"/>
      <c r="C5" s="43"/>
      <c r="D5" s="43"/>
      <c r="E5" s="43"/>
      <c r="F5" s="43" t="s">
        <v>290</v>
      </c>
      <c r="G5" s="43" t="s">
        <v>349</v>
      </c>
      <c r="H5" s="43" t="s">
        <v>350</v>
      </c>
    </row>
    <row r="6" ht="32" customHeight="1" spans="1:8">
      <c r="A6" s="44" t="s">
        <v>114</v>
      </c>
      <c r="B6" s="44" t="s">
        <v>115</v>
      </c>
      <c r="C6" s="44" t="s">
        <v>116</v>
      </c>
      <c r="D6" s="44" t="s">
        <v>117</v>
      </c>
      <c r="E6" s="44" t="s">
        <v>118</v>
      </c>
      <c r="F6" s="44" t="s">
        <v>119</v>
      </c>
      <c r="G6" s="44" t="s">
        <v>351</v>
      </c>
      <c r="H6" s="44" t="s">
        <v>352</v>
      </c>
    </row>
    <row r="7" ht="29.9" customHeight="1" spans="1:8">
      <c r="A7" s="43" t="s">
        <v>45</v>
      </c>
      <c r="B7" s="43" t="s">
        <v>353</v>
      </c>
      <c r="C7" s="43" t="s">
        <v>301</v>
      </c>
      <c r="D7" s="43" t="s">
        <v>300</v>
      </c>
      <c r="E7" s="43" t="s">
        <v>302</v>
      </c>
      <c r="F7" s="45">
        <v>1</v>
      </c>
      <c r="G7" s="46">
        <v>6000</v>
      </c>
      <c r="H7" s="46">
        <v>6000</v>
      </c>
    </row>
    <row r="8" ht="29" customHeight="1" spans="1:8">
      <c r="A8" s="43" t="s">
        <v>30</v>
      </c>
      <c r="B8" s="43"/>
      <c r="C8" s="43"/>
      <c r="D8" s="43"/>
      <c r="E8" s="43"/>
      <c r="F8" s="45">
        <v>1</v>
      </c>
      <c r="G8" s="46"/>
      <c r="H8" s="46">
        <v>6000</v>
      </c>
    </row>
    <row r="9" ht="33" customHeight="1" spans="1:8">
      <c r="A9" s="47" t="s">
        <v>354</v>
      </c>
      <c r="B9" s="47"/>
      <c r="C9" s="47"/>
      <c r="D9" s="47"/>
      <c r="E9" s="47"/>
      <c r="F9" s="48"/>
      <c r="G9" s="49"/>
      <c r="H9" s="49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511805555555556" right="0.472222222222222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zoomScale="85" zoomScaleNormal="85" workbookViewId="0">
      <selection activeCell="A4" sqref="A4:A6"/>
    </sheetView>
  </sheetViews>
  <sheetFormatPr defaultColWidth="9.14166666666667" defaultRowHeight="14.25" customHeight="1"/>
  <cols>
    <col min="1" max="1" width="10.725" customWidth="1"/>
    <col min="2" max="2" width="9.84166666666667" customWidth="1"/>
    <col min="3" max="3" width="10.1416666666667" customWidth="1"/>
    <col min="4" max="4" width="14.3583333333333" customWidth="1"/>
    <col min="5" max="7" width="12.625" customWidth="1"/>
    <col min="8" max="8" width="9.4" customWidth="1"/>
    <col min="9" max="9" width="12.625" customWidth="1"/>
    <col min="10" max="10" width="14.725" customWidth="1"/>
    <col min="11" max="11" width="14.2333333333333" customWidth="1"/>
  </cols>
  <sheetData>
    <row r="1" ht="13.5" customHeight="1" spans="1:11">
      <c r="D1" s="2"/>
      <c r="E1" s="2"/>
      <c r="F1" s="2"/>
      <c r="G1" s="2"/>
      <c r="K1" s="3" t="s">
        <v>355</v>
      </c>
    </row>
    <row r="2" ht="27.75" customHeight="1" spans="1:11">
      <c r="A2" s="27" t="s">
        <v>356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" customHeight="1" spans="1:11">
      <c r="A3" s="28" t="str">
        <f>"单位名称："&amp;"云南省老年体育活动中心"</f>
        <v>单位名称：云南省老年体育活动中心</v>
      </c>
      <c r="B3" s="6"/>
      <c r="C3" s="6"/>
      <c r="D3" s="6"/>
      <c r="E3" s="6"/>
      <c r="F3" s="6"/>
      <c r="G3" s="6"/>
      <c r="H3" s="7"/>
      <c r="I3" s="7"/>
      <c r="J3" s="7"/>
      <c r="K3" s="29" t="s">
        <v>122</v>
      </c>
    </row>
    <row r="4" ht="30" customHeight="1" spans="1:11">
      <c r="A4" s="9" t="s">
        <v>201</v>
      </c>
      <c r="B4" s="9" t="s">
        <v>133</v>
      </c>
      <c r="C4" s="9" t="s">
        <v>202</v>
      </c>
      <c r="D4" s="10" t="s">
        <v>134</v>
      </c>
      <c r="E4" s="10" t="s">
        <v>135</v>
      </c>
      <c r="F4" s="10" t="s">
        <v>136</v>
      </c>
      <c r="G4" s="10" t="s">
        <v>137</v>
      </c>
      <c r="H4" s="16" t="s">
        <v>30</v>
      </c>
      <c r="I4" s="11" t="s">
        <v>357</v>
      </c>
      <c r="J4" s="12"/>
      <c r="K4" s="13"/>
    </row>
    <row r="5" ht="30" customHeight="1" spans="1:11">
      <c r="A5" s="14"/>
      <c r="B5" s="14"/>
      <c r="C5" s="14"/>
      <c r="D5" s="15"/>
      <c r="E5" s="15"/>
      <c r="F5" s="15"/>
      <c r="G5" s="15"/>
      <c r="H5" s="30"/>
      <c r="I5" s="10" t="s">
        <v>33</v>
      </c>
      <c r="J5" s="10" t="s">
        <v>34</v>
      </c>
      <c r="K5" s="10" t="s">
        <v>35</v>
      </c>
    </row>
    <row r="6" ht="30" customHeight="1" spans="1:11">
      <c r="A6" s="17"/>
      <c r="B6" s="17"/>
      <c r="C6" s="17"/>
      <c r="D6" s="18"/>
      <c r="E6" s="18"/>
      <c r="F6" s="18"/>
      <c r="G6" s="18"/>
      <c r="H6" s="19"/>
      <c r="I6" s="18" t="s">
        <v>32</v>
      </c>
      <c r="J6" s="18"/>
      <c r="K6" s="18"/>
    </row>
    <row r="7" ht="30" customHeight="1" spans="1:11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2">
        <v>10</v>
      </c>
      <c r="K7" s="32">
        <v>11</v>
      </c>
    </row>
    <row r="8" ht="30" customHeight="1" spans="1:11">
      <c r="A8" s="33"/>
      <c r="B8" s="34"/>
      <c r="C8" s="33"/>
      <c r="D8" s="33"/>
      <c r="E8" s="33"/>
      <c r="F8" s="33"/>
      <c r="G8" s="33"/>
      <c r="H8" s="35"/>
      <c r="I8" s="35"/>
      <c r="J8" s="35"/>
      <c r="K8" s="35"/>
    </row>
    <row r="9" ht="30" customHeight="1" spans="1:11">
      <c r="A9" s="34"/>
      <c r="B9" s="34"/>
      <c r="C9" s="34"/>
      <c r="D9" s="34"/>
      <c r="E9" s="34"/>
      <c r="F9" s="34"/>
      <c r="G9" s="34"/>
      <c r="H9" s="35"/>
      <c r="I9" s="35"/>
      <c r="J9" s="35"/>
      <c r="K9" s="35"/>
    </row>
    <row r="10" ht="30" customHeight="1" spans="1:11">
      <c r="A10" s="36" t="s">
        <v>97</v>
      </c>
      <c r="B10" s="37"/>
      <c r="C10" s="37"/>
      <c r="D10" s="37"/>
      <c r="E10" s="37"/>
      <c r="F10" s="37"/>
      <c r="G10" s="38"/>
      <c r="H10" s="35"/>
      <c r="I10" s="35"/>
      <c r="J10" s="35"/>
      <c r="K10" s="35"/>
    </row>
    <row r="11" s="1" customFormat="1" ht="29" customHeight="1" spans="1:11">
      <c r="A11" s="1" t="s">
        <v>358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511805555555556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F21" sqref="F21"/>
    </sheetView>
  </sheetViews>
  <sheetFormatPr defaultColWidth="9.14166666666667" defaultRowHeight="14.25" customHeight="1" outlineLevelCol="6"/>
  <cols>
    <col min="1" max="7" width="18.625" customWidth="1"/>
  </cols>
  <sheetData>
    <row r="1" ht="13.5" customHeight="1" spans="1:7">
      <c r="D1" s="2"/>
      <c r="G1" s="3" t="s">
        <v>359</v>
      </c>
    </row>
    <row r="2" ht="27.75" customHeight="1" spans="1:7">
      <c r="A2" s="4" t="s">
        <v>360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"单位名称："&amp;"云南省老年体育活动中心"</f>
        <v>单位名称：云南省老年体育活动中心</v>
      </c>
      <c r="B3" s="6"/>
      <c r="C3" s="6"/>
      <c r="D3" s="6"/>
      <c r="E3" s="7"/>
      <c r="F3" s="7"/>
      <c r="G3" s="8" t="s">
        <v>122</v>
      </c>
    </row>
    <row r="4" ht="20" customHeight="1" spans="1:7">
      <c r="A4" s="9" t="s">
        <v>202</v>
      </c>
      <c r="B4" s="9" t="s">
        <v>201</v>
      </c>
      <c r="C4" s="9" t="s">
        <v>133</v>
      </c>
      <c r="D4" s="10" t="s">
        <v>361</v>
      </c>
      <c r="E4" s="11" t="s">
        <v>33</v>
      </c>
      <c r="F4" s="12"/>
      <c r="G4" s="13"/>
    </row>
    <row r="5" ht="20" customHeight="1" spans="1:7">
      <c r="A5" s="14"/>
      <c r="B5" s="14"/>
      <c r="C5" s="14"/>
      <c r="D5" s="15"/>
      <c r="E5" s="16" t="s">
        <v>362</v>
      </c>
      <c r="F5" s="10" t="s">
        <v>363</v>
      </c>
      <c r="G5" s="10" t="s">
        <v>364</v>
      </c>
    </row>
    <row r="6" ht="18" customHeight="1" spans="1:7">
      <c r="A6" s="17"/>
      <c r="B6" s="17"/>
      <c r="C6" s="17"/>
      <c r="D6" s="18"/>
      <c r="E6" s="19"/>
      <c r="F6" s="18" t="s">
        <v>32</v>
      </c>
      <c r="G6" s="18"/>
    </row>
    <row r="7" ht="20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0" customHeight="1" spans="1:7">
      <c r="A8" s="21"/>
      <c r="B8" s="22"/>
      <c r="C8" s="22"/>
      <c r="D8" s="21"/>
      <c r="E8" s="23"/>
      <c r="F8" s="23"/>
      <c r="G8" s="23"/>
    </row>
    <row r="9" ht="20" customHeight="1" spans="1:7">
      <c r="A9" s="21"/>
      <c r="B9" s="21"/>
      <c r="C9" s="21"/>
      <c r="D9" s="21"/>
      <c r="E9" s="23"/>
      <c r="F9" s="23"/>
      <c r="G9" s="23"/>
    </row>
    <row r="10" ht="20" customHeight="1" spans="1:7">
      <c r="A10" s="24" t="s">
        <v>30</v>
      </c>
      <c r="B10" s="25" t="s">
        <v>365</v>
      </c>
      <c r="C10" s="25"/>
      <c r="D10" s="26"/>
      <c r="E10" s="23"/>
      <c r="F10" s="23"/>
      <c r="G10" s="23"/>
    </row>
    <row r="11" s="1" customFormat="1" customHeight="1" spans="1:7">
      <c r="A11" s="1" t="s">
        <v>366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550694444444444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2" sqref="A2:S2"/>
    </sheetView>
  </sheetViews>
  <sheetFormatPr defaultColWidth="8" defaultRowHeight="14.25" customHeight="1"/>
  <cols>
    <col min="1" max="1" width="9.26666666666667" customWidth="1"/>
    <col min="2" max="2" width="10.5" customWidth="1"/>
    <col min="3" max="3" width="11.8916666666667" customWidth="1"/>
    <col min="4" max="4" width="12.1166666666667" customWidth="1"/>
    <col min="5" max="5" width="11.9833333333333" customWidth="1"/>
    <col min="6" max="6" width="12.2583333333333" customWidth="1"/>
    <col min="7" max="7" width="7.40833333333333" customWidth="1"/>
    <col min="8" max="8" width="8.85833333333333" customWidth="1"/>
    <col min="9" max="9" width="4.69166666666667" customWidth="1"/>
    <col min="10" max="10" width="4.55833333333333" customWidth="1"/>
    <col min="11" max="11" width="8.725" customWidth="1"/>
    <col min="12" max="12" width="11.3083333333333" customWidth="1"/>
    <col min="13" max="13" width="11.9833333333333" customWidth="1"/>
    <col min="14" max="16" width="10.625" customWidth="1"/>
    <col min="17" max="17" width="7.18333333333333" customWidth="1"/>
    <col min="18" max="18" width="10.625" customWidth="1"/>
    <col min="19" max="19" width="9.175" customWidth="1"/>
  </cols>
  <sheetData>
    <row r="1" ht="12" customHeight="1" spans="1:19">
      <c r="A1" s="218"/>
      <c r="J1" s="219"/>
      <c r="R1" s="3" t="s">
        <v>26</v>
      </c>
    </row>
    <row r="2" ht="36" customHeight="1" spans="1:19">
      <c r="A2" s="220" t="s">
        <v>27</v>
      </c>
      <c r="B2" s="27"/>
      <c r="C2" s="27"/>
      <c r="D2" s="27"/>
      <c r="E2" s="27"/>
      <c r="F2" s="27"/>
      <c r="G2" s="27"/>
      <c r="H2" s="27"/>
      <c r="I2" s="27"/>
      <c r="J2" s="52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6" t="str">
        <f>"单位名称："&amp;"云南省老年体育活动中心"</f>
        <v>单位名称：云南省老年体育活动中心</v>
      </c>
      <c r="B3" s="7"/>
      <c r="C3" s="7"/>
      <c r="D3" s="7"/>
      <c r="E3" s="7"/>
      <c r="F3" s="7"/>
      <c r="G3" s="7"/>
      <c r="H3" s="7"/>
      <c r="I3" s="7"/>
      <c r="J3" s="221"/>
      <c r="K3" s="7"/>
      <c r="L3" s="7"/>
      <c r="M3" s="7"/>
      <c r="N3" s="29"/>
      <c r="O3" s="29"/>
      <c r="P3" s="29"/>
      <c r="Q3" s="29"/>
      <c r="R3" s="29" t="s">
        <v>2</v>
      </c>
      <c r="S3" s="29" t="s">
        <v>2</v>
      </c>
    </row>
    <row r="4" ht="18.75" customHeight="1" spans="1:19">
      <c r="A4" s="142" t="s">
        <v>28</v>
      </c>
      <c r="B4" s="222" t="s">
        <v>29</v>
      </c>
      <c r="C4" s="222" t="s">
        <v>30</v>
      </c>
      <c r="D4" s="113" t="s">
        <v>31</v>
      </c>
      <c r="E4" s="112"/>
      <c r="F4" s="112"/>
      <c r="G4" s="112"/>
      <c r="H4" s="112"/>
      <c r="I4" s="112"/>
      <c r="J4" s="114"/>
      <c r="K4" s="112"/>
      <c r="L4" s="112"/>
      <c r="M4" s="112"/>
      <c r="N4" s="115"/>
      <c r="O4" s="115" t="s">
        <v>20</v>
      </c>
      <c r="P4" s="115"/>
      <c r="Q4" s="115"/>
      <c r="R4" s="115"/>
      <c r="S4" s="115"/>
    </row>
    <row r="5" ht="24" customHeight="1" spans="1:19">
      <c r="A5" s="116"/>
      <c r="B5" s="117"/>
      <c r="C5" s="117"/>
      <c r="D5" s="117" t="s">
        <v>32</v>
      </c>
      <c r="E5" s="117" t="s">
        <v>33</v>
      </c>
      <c r="F5" s="117" t="s">
        <v>34</v>
      </c>
      <c r="G5" s="117" t="s">
        <v>35</v>
      </c>
      <c r="H5" s="117" t="s">
        <v>36</v>
      </c>
      <c r="I5" s="119" t="s">
        <v>37</v>
      </c>
      <c r="J5" s="120"/>
      <c r="K5" s="119" t="s">
        <v>38</v>
      </c>
      <c r="L5" s="119" t="s">
        <v>39</v>
      </c>
      <c r="M5" s="119" t="s">
        <v>40</v>
      </c>
      <c r="N5" s="122" t="s">
        <v>41</v>
      </c>
      <c r="O5" s="149" t="s">
        <v>32</v>
      </c>
      <c r="P5" s="149" t="s">
        <v>33</v>
      </c>
      <c r="Q5" s="149" t="s">
        <v>34</v>
      </c>
      <c r="R5" s="149" t="s">
        <v>35</v>
      </c>
      <c r="S5" s="149" t="s">
        <v>42</v>
      </c>
    </row>
    <row r="6" ht="29.25" customHeight="1" spans="1:19">
      <c r="A6" s="126"/>
      <c r="B6" s="127"/>
      <c r="C6" s="127"/>
      <c r="D6" s="127"/>
      <c r="E6" s="127"/>
      <c r="F6" s="127"/>
      <c r="G6" s="127"/>
      <c r="H6" s="127"/>
      <c r="I6" s="124" t="s">
        <v>32</v>
      </c>
      <c r="J6" s="124" t="s">
        <v>43</v>
      </c>
      <c r="K6" s="124" t="s">
        <v>38</v>
      </c>
      <c r="L6" s="124" t="s">
        <v>39</v>
      </c>
      <c r="M6" s="124" t="s">
        <v>40</v>
      </c>
      <c r="N6" s="124" t="s">
        <v>41</v>
      </c>
      <c r="O6" s="124"/>
      <c r="P6" s="124"/>
      <c r="Q6" s="124"/>
      <c r="R6" s="124"/>
      <c r="S6" s="124"/>
    </row>
    <row r="7" ht="25" customHeight="1" spans="1:19">
      <c r="A7" s="145">
        <v>1</v>
      </c>
      <c r="B7" s="143">
        <v>2</v>
      </c>
      <c r="C7" s="143">
        <v>3</v>
      </c>
      <c r="D7" s="143">
        <v>4</v>
      </c>
      <c r="E7" s="145">
        <v>5</v>
      </c>
      <c r="F7" s="143">
        <v>6</v>
      </c>
      <c r="G7" s="143">
        <v>7</v>
      </c>
      <c r="H7" s="145">
        <v>8</v>
      </c>
      <c r="I7" s="143">
        <v>9</v>
      </c>
      <c r="J7" s="137">
        <v>10</v>
      </c>
      <c r="K7" s="137">
        <v>11</v>
      </c>
      <c r="L7" s="223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  <c r="S7" s="137">
        <v>19</v>
      </c>
    </row>
    <row r="8" ht="31.4" customHeight="1" spans="1:19">
      <c r="A8" s="75" t="s">
        <v>44</v>
      </c>
      <c r="B8" s="75" t="s">
        <v>45</v>
      </c>
      <c r="C8" s="23">
        <v>8308646.56</v>
      </c>
      <c r="D8" s="224">
        <v>8248151.8</v>
      </c>
      <c r="E8" s="101">
        <v>2248151.8</v>
      </c>
      <c r="F8" s="101">
        <v>6000000</v>
      </c>
      <c r="G8" s="101"/>
      <c r="H8" s="101"/>
      <c r="I8" s="101"/>
      <c r="J8" s="101"/>
      <c r="K8" s="101"/>
      <c r="L8" s="101"/>
      <c r="M8" s="101"/>
      <c r="N8" s="101"/>
      <c r="O8" s="101">
        <v>60494.76</v>
      </c>
      <c r="P8" s="101"/>
      <c r="Q8" s="101">
        <v>60494.76</v>
      </c>
      <c r="R8" s="101"/>
      <c r="S8" s="101"/>
    </row>
    <row r="9" ht="25" customHeight="1" spans="1:19">
      <c r="A9" s="137" t="s">
        <v>30</v>
      </c>
      <c r="B9" s="225"/>
      <c r="C9" s="224">
        <v>8308646.56</v>
      </c>
      <c r="D9" s="224">
        <v>8248151.8</v>
      </c>
      <c r="E9" s="101">
        <v>2248151.8</v>
      </c>
      <c r="F9" s="101">
        <v>6000000</v>
      </c>
      <c r="G9" s="101"/>
      <c r="H9" s="101"/>
      <c r="I9" s="101"/>
      <c r="J9" s="101"/>
      <c r="K9" s="101"/>
      <c r="L9" s="101"/>
      <c r="M9" s="101"/>
      <c r="N9" s="101"/>
      <c r="O9" s="101">
        <v>60494.76</v>
      </c>
      <c r="P9" s="101"/>
      <c r="Q9" s="101">
        <v>60494.76</v>
      </c>
      <c r="R9" s="101"/>
      <c r="S9" s="101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0694444444444" right="0.196527777777778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A2" sqref="A2:O2"/>
    </sheetView>
  </sheetViews>
  <sheetFormatPr defaultColWidth="9.14166666666667" defaultRowHeight="14.25" customHeight="1"/>
  <cols>
    <col min="1" max="1" width="7.63333333333333" customWidth="1"/>
    <col min="2" max="2" width="20.0166666666667" customWidth="1"/>
    <col min="3" max="3" width="11.7333333333333" customWidth="1"/>
    <col min="4" max="4" width="10.75" customWidth="1"/>
    <col min="5" max="5" width="11" customWidth="1"/>
    <col min="6" max="6" width="7.675" customWidth="1"/>
    <col min="7" max="7" width="11.2916666666667" customWidth="1"/>
    <col min="8" max="9" width="8.625" customWidth="1"/>
    <col min="10" max="10" width="4.05833333333333" customWidth="1"/>
    <col min="11" max="11" width="7.26666666666667" customWidth="1"/>
    <col min="12" max="15" width="8.625" customWidth="1"/>
  </cols>
  <sheetData>
    <row r="1" ht="15.75" customHeight="1" spans="1:15">
      <c r="O1" s="60" t="s">
        <v>46</v>
      </c>
    </row>
    <row r="2" ht="28.5" customHeight="1" spans="1:15">
      <c r="A2" s="51" t="s">
        <v>47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ht="15" customHeight="1" spans="1:15">
      <c r="A3" s="213" t="str">
        <f>"单位名称："&amp;"云南省老年体育活动中心"</f>
        <v>单位名称：云南省老年体育活动中心</v>
      </c>
      <c r="B3" s="62"/>
      <c r="C3" s="214"/>
      <c r="D3" s="214"/>
      <c r="E3" s="214"/>
      <c r="F3" s="214"/>
      <c r="G3" s="107"/>
      <c r="H3" s="214"/>
      <c r="I3" s="214"/>
      <c r="J3" s="107"/>
      <c r="K3" s="214"/>
      <c r="L3" s="214"/>
      <c r="M3" s="107"/>
      <c r="N3" s="107"/>
      <c r="O3" s="109" t="s">
        <v>2</v>
      </c>
    </row>
    <row r="4" ht="18.75" customHeight="1" spans="1:15">
      <c r="A4" s="110" t="s">
        <v>48</v>
      </c>
      <c r="B4" s="110" t="s">
        <v>49</v>
      </c>
      <c r="C4" s="215" t="s">
        <v>30</v>
      </c>
      <c r="D4" s="143" t="s">
        <v>33</v>
      </c>
      <c r="E4" s="143"/>
      <c r="F4" s="143"/>
      <c r="G4" s="110" t="s">
        <v>34</v>
      </c>
      <c r="H4" s="110" t="s">
        <v>35</v>
      </c>
      <c r="I4" s="110" t="s">
        <v>50</v>
      </c>
      <c r="J4" s="145" t="s">
        <v>51</v>
      </c>
      <c r="K4" s="112" t="s">
        <v>52</v>
      </c>
      <c r="L4" s="112" t="s">
        <v>53</v>
      </c>
      <c r="M4" s="112" t="s">
        <v>54</v>
      </c>
      <c r="N4" s="112" t="s">
        <v>55</v>
      </c>
      <c r="O4" s="115" t="s">
        <v>56</v>
      </c>
    </row>
    <row r="5" ht="30" customHeight="1" spans="1:15">
      <c r="A5" s="126"/>
      <c r="B5" s="126"/>
      <c r="C5" s="126"/>
      <c r="D5" s="143" t="s">
        <v>32</v>
      </c>
      <c r="E5" s="143" t="s">
        <v>57</v>
      </c>
      <c r="F5" s="143" t="s">
        <v>58</v>
      </c>
      <c r="G5" s="126"/>
      <c r="H5" s="126"/>
      <c r="I5" s="126"/>
      <c r="J5" s="143" t="s">
        <v>32</v>
      </c>
      <c r="K5" s="125" t="s">
        <v>52</v>
      </c>
      <c r="L5" s="125" t="s">
        <v>53</v>
      </c>
      <c r="M5" s="125" t="s">
        <v>54</v>
      </c>
      <c r="N5" s="125" t="s">
        <v>55</v>
      </c>
      <c r="O5" s="125" t="s">
        <v>56</v>
      </c>
    </row>
    <row r="6" ht="16.5" customHeight="1" spans="1:15">
      <c r="A6" s="143">
        <v>1</v>
      </c>
      <c r="B6" s="143">
        <v>2</v>
      </c>
      <c r="C6" s="143">
        <v>3</v>
      </c>
      <c r="D6" s="143">
        <v>4</v>
      </c>
      <c r="E6" s="143">
        <v>5</v>
      </c>
      <c r="F6" s="143">
        <v>6</v>
      </c>
      <c r="G6" s="143">
        <v>7</v>
      </c>
      <c r="H6" s="137">
        <v>8</v>
      </c>
      <c r="I6" s="137">
        <v>9</v>
      </c>
      <c r="J6" s="137">
        <v>10</v>
      </c>
      <c r="K6" s="137">
        <v>11</v>
      </c>
      <c r="L6" s="137">
        <v>12</v>
      </c>
      <c r="M6" s="137">
        <v>13</v>
      </c>
      <c r="N6" s="137">
        <v>14</v>
      </c>
      <c r="O6" s="143">
        <v>15</v>
      </c>
    </row>
    <row r="7" ht="20.25" customHeight="1" spans="1:15">
      <c r="A7" s="136" t="s">
        <v>59</v>
      </c>
      <c r="B7" s="136" t="s">
        <v>60</v>
      </c>
      <c r="C7" s="216">
        <v>1713024.43</v>
      </c>
      <c r="D7" s="216">
        <v>1713024.43</v>
      </c>
      <c r="E7" s="216">
        <v>1713024.43</v>
      </c>
      <c r="F7" s="216"/>
      <c r="G7" s="217"/>
      <c r="H7" s="216"/>
      <c r="I7" s="216"/>
      <c r="J7" s="216"/>
      <c r="K7" s="216"/>
      <c r="L7" s="216"/>
      <c r="M7" s="217"/>
      <c r="N7" s="216"/>
      <c r="O7" s="216"/>
    </row>
    <row r="8" ht="20.25" customHeight="1" spans="1:15">
      <c r="A8" s="136" t="s">
        <v>61</v>
      </c>
      <c r="B8" s="136" t="s">
        <v>62</v>
      </c>
      <c r="C8" s="216">
        <v>1713024.43</v>
      </c>
      <c r="D8" s="216">
        <v>1713024.43</v>
      </c>
      <c r="E8" s="216">
        <v>1713024.43</v>
      </c>
      <c r="F8" s="216"/>
      <c r="G8" s="217"/>
      <c r="H8" s="216"/>
      <c r="I8" s="216"/>
      <c r="J8" s="216"/>
      <c r="K8" s="216"/>
      <c r="L8" s="216"/>
      <c r="M8" s="217"/>
      <c r="N8" s="216"/>
      <c r="O8" s="216"/>
    </row>
    <row r="9" ht="20.25" customHeight="1" spans="1:15">
      <c r="A9" s="136" t="s">
        <v>63</v>
      </c>
      <c r="B9" s="136" t="s">
        <v>64</v>
      </c>
      <c r="C9" s="216">
        <v>1713024.43</v>
      </c>
      <c r="D9" s="216">
        <v>1713024.43</v>
      </c>
      <c r="E9" s="216">
        <v>1713024.43</v>
      </c>
      <c r="F9" s="216"/>
      <c r="G9" s="217"/>
      <c r="H9" s="216"/>
      <c r="I9" s="216"/>
      <c r="J9" s="216"/>
      <c r="K9" s="216"/>
      <c r="L9" s="216"/>
      <c r="M9" s="217"/>
      <c r="N9" s="216"/>
      <c r="O9" s="216"/>
    </row>
    <row r="10" ht="20.25" customHeight="1" spans="1:15">
      <c r="A10" s="136" t="s">
        <v>65</v>
      </c>
      <c r="B10" s="136" t="s">
        <v>66</v>
      </c>
      <c r="C10" s="216">
        <v>174130.06</v>
      </c>
      <c r="D10" s="216">
        <v>174130.06</v>
      </c>
      <c r="E10" s="216">
        <v>174130.06</v>
      </c>
      <c r="F10" s="216"/>
      <c r="G10" s="217"/>
      <c r="H10" s="216"/>
      <c r="I10" s="216"/>
      <c r="J10" s="216"/>
      <c r="K10" s="216"/>
      <c r="L10" s="216"/>
      <c r="M10" s="217"/>
      <c r="N10" s="216"/>
      <c r="O10" s="216"/>
    </row>
    <row r="11" ht="20.25" customHeight="1" spans="1:15">
      <c r="A11" s="136" t="s">
        <v>67</v>
      </c>
      <c r="B11" s="136" t="s">
        <v>68</v>
      </c>
      <c r="C11" s="216">
        <v>165462.55</v>
      </c>
      <c r="D11" s="216">
        <v>165462.55</v>
      </c>
      <c r="E11" s="216">
        <v>165462.55</v>
      </c>
      <c r="F11" s="216"/>
      <c r="G11" s="217"/>
      <c r="H11" s="216"/>
      <c r="I11" s="216"/>
      <c r="J11" s="216"/>
      <c r="K11" s="216"/>
      <c r="L11" s="216"/>
      <c r="M11" s="217"/>
      <c r="N11" s="216"/>
      <c r="O11" s="216"/>
    </row>
    <row r="12" ht="20.25" customHeight="1" spans="1:15">
      <c r="A12" s="136" t="s">
        <v>69</v>
      </c>
      <c r="B12" s="136" t="s">
        <v>70</v>
      </c>
      <c r="C12" s="216">
        <v>5940</v>
      </c>
      <c r="D12" s="216">
        <v>5940</v>
      </c>
      <c r="E12" s="216">
        <v>5940</v>
      </c>
      <c r="F12" s="216"/>
      <c r="G12" s="217"/>
      <c r="H12" s="216"/>
      <c r="I12" s="216"/>
      <c r="J12" s="216"/>
      <c r="K12" s="216"/>
      <c r="L12" s="216"/>
      <c r="M12" s="217"/>
      <c r="N12" s="216"/>
      <c r="O12" s="216"/>
    </row>
    <row r="13" ht="20.25" customHeight="1" spans="1:15">
      <c r="A13" s="136" t="s">
        <v>71</v>
      </c>
      <c r="B13" s="136" t="s">
        <v>72</v>
      </c>
      <c r="C13" s="216">
        <v>159522.55</v>
      </c>
      <c r="D13" s="216">
        <v>159522.55</v>
      </c>
      <c r="E13" s="216">
        <v>159522.55</v>
      </c>
      <c r="F13" s="216"/>
      <c r="G13" s="217"/>
      <c r="H13" s="216"/>
      <c r="I13" s="216"/>
      <c r="J13" s="216"/>
      <c r="K13" s="216"/>
      <c r="L13" s="216"/>
      <c r="M13" s="217"/>
      <c r="N13" s="216"/>
      <c r="O13" s="216"/>
    </row>
    <row r="14" ht="20.25" customHeight="1" spans="1:15">
      <c r="A14" s="136" t="s">
        <v>73</v>
      </c>
      <c r="B14" s="136" t="s">
        <v>74</v>
      </c>
      <c r="C14" s="216">
        <v>8667.51</v>
      </c>
      <c r="D14" s="216">
        <v>8667.51</v>
      </c>
      <c r="E14" s="216">
        <v>8667.51</v>
      </c>
      <c r="F14" s="216"/>
      <c r="G14" s="217"/>
      <c r="H14" s="216"/>
      <c r="I14" s="216"/>
      <c r="J14" s="216"/>
      <c r="K14" s="216"/>
      <c r="L14" s="216"/>
      <c r="M14" s="217"/>
      <c r="N14" s="216"/>
      <c r="O14" s="216"/>
    </row>
    <row r="15" ht="20.25" customHeight="1" spans="1:15">
      <c r="A15" s="136" t="s">
        <v>75</v>
      </c>
      <c r="B15" s="136" t="s">
        <v>74</v>
      </c>
      <c r="C15" s="216">
        <v>8667.51</v>
      </c>
      <c r="D15" s="216">
        <v>8667.51</v>
      </c>
      <c r="E15" s="216">
        <v>8667.51</v>
      </c>
      <c r="F15" s="216"/>
      <c r="G15" s="217"/>
      <c r="H15" s="216"/>
      <c r="I15" s="216"/>
      <c r="J15" s="216"/>
      <c r="K15" s="216"/>
      <c r="L15" s="216"/>
      <c r="M15" s="217"/>
      <c r="N15" s="216"/>
      <c r="O15" s="216"/>
    </row>
    <row r="16" ht="20.25" customHeight="1" spans="1:15">
      <c r="A16" s="136" t="s">
        <v>76</v>
      </c>
      <c r="B16" s="136" t="s">
        <v>77</v>
      </c>
      <c r="C16" s="216">
        <v>187157.95</v>
      </c>
      <c r="D16" s="216">
        <v>187157.95</v>
      </c>
      <c r="E16" s="216">
        <v>187157.95</v>
      </c>
      <c r="F16" s="216"/>
      <c r="G16" s="217"/>
      <c r="H16" s="216"/>
      <c r="I16" s="216"/>
      <c r="J16" s="216"/>
      <c r="K16" s="216"/>
      <c r="L16" s="216"/>
      <c r="M16" s="217"/>
      <c r="N16" s="216"/>
      <c r="O16" s="216"/>
    </row>
    <row r="17" ht="20.25" customHeight="1" spans="1:15">
      <c r="A17" s="136" t="s">
        <v>78</v>
      </c>
      <c r="B17" s="136" t="s">
        <v>79</v>
      </c>
      <c r="C17" s="216">
        <v>187157.95</v>
      </c>
      <c r="D17" s="216">
        <v>187157.95</v>
      </c>
      <c r="E17" s="216">
        <v>187157.95</v>
      </c>
      <c r="F17" s="216"/>
      <c r="G17" s="217"/>
      <c r="H17" s="216"/>
      <c r="I17" s="216"/>
      <c r="J17" s="216"/>
      <c r="K17" s="216"/>
      <c r="L17" s="216"/>
      <c r="M17" s="217"/>
      <c r="N17" s="216"/>
      <c r="O17" s="216"/>
    </row>
    <row r="18" ht="20.25" customHeight="1" spans="1:15">
      <c r="A18" s="136" t="s">
        <v>80</v>
      </c>
      <c r="B18" s="136" t="s">
        <v>81</v>
      </c>
      <c r="C18" s="216">
        <v>99701.6</v>
      </c>
      <c r="D18" s="216">
        <v>99701.6</v>
      </c>
      <c r="E18" s="216">
        <v>99701.6</v>
      </c>
      <c r="F18" s="216"/>
      <c r="G18" s="217"/>
      <c r="H18" s="216"/>
      <c r="I18" s="216"/>
      <c r="J18" s="216"/>
      <c r="K18" s="216"/>
      <c r="L18" s="216"/>
      <c r="M18" s="217"/>
      <c r="N18" s="216"/>
      <c r="O18" s="216"/>
    </row>
    <row r="19" ht="20.25" customHeight="1" spans="1:15">
      <c r="A19" s="136" t="s">
        <v>82</v>
      </c>
      <c r="B19" s="136" t="s">
        <v>83</v>
      </c>
      <c r="C19" s="216">
        <v>78856.85</v>
      </c>
      <c r="D19" s="216">
        <v>78856.85</v>
      </c>
      <c r="E19" s="216">
        <v>78856.85</v>
      </c>
      <c r="F19" s="216"/>
      <c r="G19" s="217"/>
      <c r="H19" s="216"/>
      <c r="I19" s="216"/>
      <c r="J19" s="216"/>
      <c r="K19" s="216"/>
      <c r="L19" s="216"/>
      <c r="M19" s="217"/>
      <c r="N19" s="216"/>
      <c r="O19" s="216"/>
    </row>
    <row r="20" ht="20.25" customHeight="1" spans="1:15">
      <c r="A20" s="136" t="s">
        <v>84</v>
      </c>
      <c r="B20" s="136" t="s">
        <v>85</v>
      </c>
      <c r="C20" s="216">
        <v>8599.5</v>
      </c>
      <c r="D20" s="216">
        <v>8599.5</v>
      </c>
      <c r="E20" s="216">
        <v>8599.5</v>
      </c>
      <c r="F20" s="216"/>
      <c r="G20" s="217"/>
      <c r="H20" s="216"/>
      <c r="I20" s="216"/>
      <c r="J20" s="216"/>
      <c r="K20" s="216"/>
      <c r="L20" s="216"/>
      <c r="M20" s="217"/>
      <c r="N20" s="216"/>
      <c r="O20" s="216"/>
    </row>
    <row r="21" ht="20.25" customHeight="1" spans="1:15">
      <c r="A21" s="136" t="s">
        <v>86</v>
      </c>
      <c r="B21" s="136" t="s">
        <v>87</v>
      </c>
      <c r="C21" s="216">
        <v>173839.36</v>
      </c>
      <c r="D21" s="216">
        <v>173839.36</v>
      </c>
      <c r="E21" s="216">
        <v>173839.36</v>
      </c>
      <c r="F21" s="216"/>
      <c r="G21" s="217"/>
      <c r="H21" s="216"/>
      <c r="I21" s="216"/>
      <c r="J21" s="216"/>
      <c r="K21" s="216"/>
      <c r="L21" s="216"/>
      <c r="M21" s="217"/>
      <c r="N21" s="216"/>
      <c r="O21" s="216"/>
    </row>
    <row r="22" ht="20.25" customHeight="1" spans="1:15">
      <c r="A22" s="136" t="s">
        <v>88</v>
      </c>
      <c r="B22" s="136" t="s">
        <v>89</v>
      </c>
      <c r="C22" s="216">
        <v>173839.36</v>
      </c>
      <c r="D22" s="216">
        <v>173839.36</v>
      </c>
      <c r="E22" s="216">
        <v>173839.36</v>
      </c>
      <c r="F22" s="216"/>
      <c r="G22" s="217"/>
      <c r="H22" s="216"/>
      <c r="I22" s="216"/>
      <c r="J22" s="216"/>
      <c r="K22" s="216"/>
      <c r="L22" s="216"/>
      <c r="M22" s="217"/>
      <c r="N22" s="216"/>
      <c r="O22" s="216"/>
    </row>
    <row r="23" ht="20.25" customHeight="1" spans="1:15">
      <c r="A23" s="136" t="s">
        <v>90</v>
      </c>
      <c r="B23" s="136" t="s">
        <v>91</v>
      </c>
      <c r="C23" s="216">
        <v>173839.36</v>
      </c>
      <c r="D23" s="216">
        <v>173839.36</v>
      </c>
      <c r="E23" s="216">
        <v>173839.36</v>
      </c>
      <c r="F23" s="216"/>
      <c r="G23" s="217"/>
      <c r="H23" s="216"/>
      <c r="I23" s="216"/>
      <c r="J23" s="216"/>
      <c r="K23" s="216"/>
      <c r="L23" s="216"/>
      <c r="M23" s="217"/>
      <c r="N23" s="216"/>
      <c r="O23" s="216"/>
    </row>
    <row r="24" ht="20.25" customHeight="1" spans="1:15">
      <c r="A24" s="136" t="s">
        <v>92</v>
      </c>
      <c r="B24" s="136" t="s">
        <v>56</v>
      </c>
      <c r="C24" s="216">
        <v>6060494.76</v>
      </c>
      <c r="D24" s="216"/>
      <c r="E24" s="216"/>
      <c r="F24" s="216"/>
      <c r="G24" s="217">
        <v>6060494.76</v>
      </c>
      <c r="H24" s="216"/>
      <c r="I24" s="216"/>
      <c r="J24" s="216"/>
      <c r="K24" s="216"/>
      <c r="L24" s="216"/>
      <c r="M24" s="217"/>
      <c r="N24" s="216"/>
      <c r="O24" s="216"/>
    </row>
    <row r="25" ht="20.25" customHeight="1" spans="1:15">
      <c r="A25" s="136" t="s">
        <v>93</v>
      </c>
      <c r="B25" s="136" t="s">
        <v>94</v>
      </c>
      <c r="C25" s="216">
        <v>6060494.76</v>
      </c>
      <c r="D25" s="216"/>
      <c r="E25" s="216"/>
      <c r="F25" s="216"/>
      <c r="G25" s="217">
        <v>6060494.76</v>
      </c>
      <c r="H25" s="216"/>
      <c r="I25" s="216"/>
      <c r="J25" s="216"/>
      <c r="K25" s="216"/>
      <c r="L25" s="216"/>
      <c r="M25" s="217"/>
      <c r="N25" s="216"/>
      <c r="O25" s="216"/>
    </row>
    <row r="26" ht="20.25" customHeight="1" spans="1:15">
      <c r="A26" s="136" t="s">
        <v>95</v>
      </c>
      <c r="B26" s="136" t="s">
        <v>96</v>
      </c>
      <c r="C26" s="216">
        <v>6060494.76</v>
      </c>
      <c r="D26" s="216"/>
      <c r="E26" s="216"/>
      <c r="F26" s="216"/>
      <c r="G26" s="217">
        <v>6060494.76</v>
      </c>
      <c r="H26" s="216"/>
      <c r="I26" s="216"/>
      <c r="J26" s="216"/>
      <c r="K26" s="216"/>
      <c r="L26" s="216"/>
      <c r="M26" s="217"/>
      <c r="N26" s="216"/>
      <c r="O26" s="216"/>
    </row>
    <row r="27" ht="17.25" customHeight="1" spans="1:15">
      <c r="A27" s="125" t="s">
        <v>97</v>
      </c>
      <c r="B27" s="136" t="s">
        <v>97</v>
      </c>
      <c r="C27" s="216">
        <v>8308646.56</v>
      </c>
      <c r="D27" s="216">
        <v>2248151.8</v>
      </c>
      <c r="E27" s="216">
        <v>2248151.8</v>
      </c>
      <c r="F27" s="216"/>
      <c r="G27" s="217">
        <v>6060494.76</v>
      </c>
      <c r="H27" s="216"/>
      <c r="I27" s="216"/>
      <c r="J27" s="216"/>
      <c r="K27" s="216"/>
      <c r="L27" s="216"/>
      <c r="M27" s="217"/>
      <c r="N27" s="216"/>
      <c r="O27" s="216"/>
    </row>
    <row r="28" customHeight="1" spans="1:1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511805555555556" right="0.0784722222222222" top="0.708333333333333" bottom="0.196527777777778" header="0.5" footer="0.5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2" sqref="A2:D2"/>
    </sheetView>
  </sheetViews>
  <sheetFormatPr defaultColWidth="9.14166666666667" defaultRowHeight="14.25" customHeight="1" outlineLevelCol="3"/>
  <cols>
    <col min="1" max="1" width="37.925" customWidth="1"/>
    <col min="2" max="2" width="26.5166666666667" customWidth="1"/>
    <col min="3" max="3" width="39.825" customWidth="1"/>
    <col min="4" max="4" width="24.1" customWidth="1"/>
  </cols>
  <sheetData>
    <row r="1" customHeight="1" spans="1:4">
      <c r="D1" s="105" t="s">
        <v>98</v>
      </c>
    </row>
    <row r="2" ht="31.5" customHeight="1" spans="1:4">
      <c r="A2" s="51" t="s">
        <v>99</v>
      </c>
      <c r="B2" s="198"/>
      <c r="C2" s="198"/>
      <c r="D2" s="198"/>
    </row>
    <row r="3" ht="28" customHeight="1" spans="1:4">
      <c r="A3" s="28" t="str">
        <f>"单位名称："&amp;"云南省老年体育活动中心"</f>
        <v>单位名称：云南省老年体育活动中心</v>
      </c>
      <c r="B3" s="199"/>
      <c r="C3" s="199"/>
      <c r="D3" s="134" t="s">
        <v>2</v>
      </c>
    </row>
    <row r="4" ht="24.65" customHeight="1" spans="1:4">
      <c r="A4" s="11" t="s">
        <v>3</v>
      </c>
      <c r="B4" s="13"/>
      <c r="C4" s="11" t="s">
        <v>4</v>
      </c>
      <c r="D4" s="13"/>
    </row>
    <row r="5" ht="15.65" customHeight="1" spans="1:4">
      <c r="A5" s="16" t="s">
        <v>5</v>
      </c>
      <c r="B5" s="200" t="s">
        <v>6</v>
      </c>
      <c r="C5" s="16" t="s">
        <v>100</v>
      </c>
      <c r="D5" s="200" t="s">
        <v>6</v>
      </c>
    </row>
    <row r="6" ht="14.15" customHeight="1" spans="1:4">
      <c r="A6" s="19"/>
      <c r="B6" s="18"/>
      <c r="C6" s="19"/>
      <c r="D6" s="18"/>
    </row>
    <row r="7" ht="29.15" customHeight="1" spans="1:4">
      <c r="A7" s="201" t="s">
        <v>101</v>
      </c>
      <c r="B7" s="202">
        <v>8248151.8</v>
      </c>
      <c r="C7" s="203" t="s">
        <v>102</v>
      </c>
      <c r="D7" s="202">
        <v>8308646.56</v>
      </c>
    </row>
    <row r="8" ht="29.15" customHeight="1" spans="1:4">
      <c r="A8" s="204" t="s">
        <v>103</v>
      </c>
      <c r="B8" s="205">
        <v>2248151.8</v>
      </c>
      <c r="C8" s="206" t="str">
        <f>"（一）"&amp;"文化旅游体育与传媒支出"</f>
        <v>（一）文化旅游体育与传媒支出</v>
      </c>
      <c r="D8" s="205">
        <v>1713024.43</v>
      </c>
    </row>
    <row r="9" ht="29.15" customHeight="1" spans="1:4">
      <c r="A9" s="204" t="s">
        <v>104</v>
      </c>
      <c r="B9" s="205">
        <v>6000000</v>
      </c>
      <c r="C9" s="206" t="str">
        <f>"（二）"&amp;"社会保障和就业支出"</f>
        <v>（二）社会保障和就业支出</v>
      </c>
      <c r="D9" s="205">
        <v>174130.06</v>
      </c>
    </row>
    <row r="10" ht="29.15" customHeight="1" spans="1:4">
      <c r="A10" s="204" t="s">
        <v>105</v>
      </c>
      <c r="B10" s="205"/>
      <c r="C10" s="206" t="str">
        <f>"（三）"&amp;"卫生健康支出"</f>
        <v>（三）卫生健康支出</v>
      </c>
      <c r="D10" s="205">
        <v>187157.95</v>
      </c>
    </row>
    <row r="11" ht="29.15" customHeight="1" spans="1:4">
      <c r="A11" s="207" t="s">
        <v>106</v>
      </c>
      <c r="B11" s="208">
        <v>60494.76</v>
      </c>
      <c r="C11" s="206" t="str">
        <f>"（四）"&amp;"住房保障支出"</f>
        <v>（四）住房保障支出</v>
      </c>
      <c r="D11" s="205">
        <v>173839.36</v>
      </c>
    </row>
    <row r="12" ht="29.15" customHeight="1" spans="1:4">
      <c r="A12" s="204" t="s">
        <v>103</v>
      </c>
      <c r="B12" s="181"/>
      <c r="C12" s="206" t="str">
        <f>"（五）"&amp;"其他支出"</f>
        <v>（五）其他支出</v>
      </c>
      <c r="D12" s="205">
        <v>6060494.76</v>
      </c>
    </row>
    <row r="13" ht="29.15" customHeight="1" spans="1:4">
      <c r="A13" s="209" t="s">
        <v>104</v>
      </c>
      <c r="B13" s="181">
        <v>60494.76</v>
      </c>
      <c r="C13" s="210"/>
      <c r="D13" s="208"/>
    </row>
    <row r="14" ht="29.15" customHeight="1" spans="1:4">
      <c r="A14" s="209" t="s">
        <v>105</v>
      </c>
      <c r="B14" s="208"/>
      <c r="C14" s="210"/>
      <c r="D14" s="208"/>
    </row>
    <row r="15" ht="29.15" customHeight="1" spans="1:4">
      <c r="A15" s="211"/>
      <c r="B15" s="208"/>
      <c r="C15" s="212" t="s">
        <v>107</v>
      </c>
      <c r="D15" s="208"/>
    </row>
    <row r="16" ht="29.15" customHeight="1" spans="1:4">
      <c r="A16" s="211" t="s">
        <v>108</v>
      </c>
      <c r="B16" s="208">
        <v>8308646.56</v>
      </c>
      <c r="C16" s="210" t="s">
        <v>25</v>
      </c>
      <c r="D16" s="208">
        <v>8308646.56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1.062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2" sqref="A2:G2"/>
    </sheetView>
  </sheetViews>
  <sheetFormatPr defaultColWidth="9.14166666666667" defaultRowHeight="14.25" customHeight="1" outlineLevelCol="6"/>
  <cols>
    <col min="1" max="1" width="13.8416666666667" customWidth="1"/>
    <col min="2" max="2" width="33.6083333333333" customWidth="1"/>
    <col min="3" max="3" width="16.5416666666667" customWidth="1"/>
    <col min="4" max="4" width="16.7416666666667" customWidth="1"/>
    <col min="5" max="5" width="17.15" customWidth="1"/>
    <col min="6" max="6" width="15.6583333333333" customWidth="1"/>
    <col min="7" max="7" width="19.525" customWidth="1"/>
  </cols>
  <sheetData>
    <row r="1" ht="12" customHeight="1" spans="1:7">
      <c r="D1" s="139"/>
      <c r="F1" s="60"/>
      <c r="G1" s="60" t="s">
        <v>109</v>
      </c>
    </row>
    <row r="2" ht="39" customHeight="1" spans="1:7">
      <c r="A2" s="51" t="s">
        <v>110</v>
      </c>
      <c r="B2" s="51"/>
      <c r="C2" s="51"/>
      <c r="D2" s="51"/>
      <c r="E2" s="51"/>
      <c r="F2" s="51"/>
      <c r="G2" s="51"/>
    </row>
    <row r="3" ht="18" customHeight="1" spans="1:7">
      <c r="A3" s="183" t="str">
        <f>"单位名称："&amp;"云南省老年体育活动中心"</f>
        <v>单位名称：云南省老年体育活动中心</v>
      </c>
      <c r="B3" s="184"/>
      <c r="C3" s="184"/>
      <c r="D3" s="184"/>
      <c r="E3" s="184"/>
      <c r="F3" s="141"/>
      <c r="G3" s="141" t="s">
        <v>2</v>
      </c>
    </row>
    <row r="4" ht="20.25" customHeight="1" spans="1:7">
      <c r="A4" s="185" t="s">
        <v>111</v>
      </c>
      <c r="B4" s="186"/>
      <c r="C4" s="187" t="s">
        <v>30</v>
      </c>
      <c r="D4" s="188" t="s">
        <v>57</v>
      </c>
      <c r="E4" s="188"/>
      <c r="F4" s="189"/>
      <c r="G4" s="187" t="s">
        <v>58</v>
      </c>
    </row>
    <row r="5" ht="20.25" customHeight="1" spans="1:7">
      <c r="A5" s="190" t="s">
        <v>48</v>
      </c>
      <c r="B5" s="191" t="s">
        <v>49</v>
      </c>
      <c r="C5" s="192"/>
      <c r="D5" s="192" t="s">
        <v>32</v>
      </c>
      <c r="E5" s="192" t="s">
        <v>112</v>
      </c>
      <c r="F5" s="192" t="s">
        <v>113</v>
      </c>
      <c r="G5" s="192"/>
    </row>
    <row r="6" ht="13.5" customHeight="1" spans="1:7">
      <c r="A6" s="193" t="s">
        <v>114</v>
      </c>
      <c r="B6" s="193" t="s">
        <v>115</v>
      </c>
      <c r="C6" s="193" t="s">
        <v>116</v>
      </c>
      <c r="D6" s="20"/>
      <c r="E6" s="193" t="s">
        <v>117</v>
      </c>
      <c r="F6" s="193" t="s">
        <v>118</v>
      </c>
      <c r="G6" s="193" t="s">
        <v>119</v>
      </c>
    </row>
    <row r="7" ht="18" customHeight="1" spans="1:7">
      <c r="A7" s="59" t="s">
        <v>59</v>
      </c>
      <c r="B7" s="59" t="s">
        <v>60</v>
      </c>
      <c r="C7" s="194">
        <v>1713024.43</v>
      </c>
      <c r="D7" s="194">
        <v>1713024.43</v>
      </c>
      <c r="E7" s="194">
        <v>1589539</v>
      </c>
      <c r="F7" s="194">
        <v>123485.43</v>
      </c>
      <c r="G7" s="194"/>
    </row>
    <row r="8" ht="18" customHeight="1" spans="1:7">
      <c r="A8" s="59" t="s">
        <v>61</v>
      </c>
      <c r="B8" s="195" t="s">
        <v>62</v>
      </c>
      <c r="C8" s="194">
        <v>1713024.43</v>
      </c>
      <c r="D8" s="194">
        <v>1713024.43</v>
      </c>
      <c r="E8" s="194">
        <v>1589539</v>
      </c>
      <c r="F8" s="194">
        <v>123485.43</v>
      </c>
      <c r="G8" s="194"/>
    </row>
    <row r="9" ht="18" customHeight="1" spans="1:7">
      <c r="A9" s="59" t="s">
        <v>63</v>
      </c>
      <c r="B9" s="196" t="s">
        <v>64</v>
      </c>
      <c r="C9" s="194">
        <v>1713024.43</v>
      </c>
      <c r="D9" s="194">
        <v>1713024.43</v>
      </c>
      <c r="E9" s="194">
        <v>1589539</v>
      </c>
      <c r="F9" s="194">
        <v>123485.43</v>
      </c>
      <c r="G9" s="194"/>
    </row>
    <row r="10" ht="18" customHeight="1" spans="1:7">
      <c r="A10" s="59" t="s">
        <v>65</v>
      </c>
      <c r="B10" s="59" t="s">
        <v>66</v>
      </c>
      <c r="C10" s="194">
        <v>174130.06</v>
      </c>
      <c r="D10" s="194">
        <v>174130.06</v>
      </c>
      <c r="E10" s="194">
        <v>168190.06</v>
      </c>
      <c r="F10" s="194">
        <v>5940</v>
      </c>
      <c r="G10" s="194"/>
    </row>
    <row r="11" ht="18" customHeight="1" spans="1:7">
      <c r="A11" s="59" t="s">
        <v>67</v>
      </c>
      <c r="B11" s="195" t="s">
        <v>68</v>
      </c>
      <c r="C11" s="194">
        <v>165462.55</v>
      </c>
      <c r="D11" s="194">
        <v>165462.55</v>
      </c>
      <c r="E11" s="194">
        <v>159522.55</v>
      </c>
      <c r="F11" s="194">
        <v>5940</v>
      </c>
      <c r="G11" s="194"/>
    </row>
    <row r="12" ht="18" customHeight="1" spans="1:7">
      <c r="A12" s="59" t="s">
        <v>69</v>
      </c>
      <c r="B12" s="196" t="s">
        <v>70</v>
      </c>
      <c r="C12" s="194">
        <v>5940</v>
      </c>
      <c r="D12" s="194">
        <v>5940</v>
      </c>
      <c r="E12" s="194"/>
      <c r="F12" s="194">
        <v>5940</v>
      </c>
      <c r="G12" s="194"/>
    </row>
    <row r="13" ht="18" customHeight="1" spans="1:7">
      <c r="A13" s="59" t="s">
        <v>71</v>
      </c>
      <c r="B13" s="196" t="s">
        <v>72</v>
      </c>
      <c r="C13" s="194">
        <v>159522.55</v>
      </c>
      <c r="D13" s="194">
        <v>159522.55</v>
      </c>
      <c r="E13" s="194">
        <v>159522.55</v>
      </c>
      <c r="F13" s="194"/>
      <c r="G13" s="194"/>
    </row>
    <row r="14" ht="18" customHeight="1" spans="1:7">
      <c r="A14" s="59" t="s">
        <v>73</v>
      </c>
      <c r="B14" s="195" t="s">
        <v>74</v>
      </c>
      <c r="C14" s="194">
        <v>8667.51</v>
      </c>
      <c r="D14" s="194">
        <v>8667.51</v>
      </c>
      <c r="E14" s="194">
        <v>8667.51</v>
      </c>
      <c r="F14" s="194"/>
      <c r="G14" s="194"/>
    </row>
    <row r="15" ht="18" customHeight="1" spans="1:7">
      <c r="A15" s="59" t="s">
        <v>75</v>
      </c>
      <c r="B15" s="196" t="s">
        <v>74</v>
      </c>
      <c r="C15" s="194">
        <v>8667.51</v>
      </c>
      <c r="D15" s="194">
        <v>8667.51</v>
      </c>
      <c r="E15" s="194">
        <v>8667.51</v>
      </c>
      <c r="F15" s="194"/>
      <c r="G15" s="194"/>
    </row>
    <row r="16" ht="18" customHeight="1" spans="1:7">
      <c r="A16" s="59" t="s">
        <v>76</v>
      </c>
      <c r="B16" s="59" t="s">
        <v>77</v>
      </c>
      <c r="C16" s="194">
        <v>187157.95</v>
      </c>
      <c r="D16" s="194">
        <v>187157.95</v>
      </c>
      <c r="E16" s="194">
        <v>187157.95</v>
      </c>
      <c r="F16" s="194"/>
      <c r="G16" s="194"/>
    </row>
    <row r="17" ht="18" customHeight="1" spans="1:7">
      <c r="A17" s="59" t="s">
        <v>78</v>
      </c>
      <c r="B17" s="195" t="s">
        <v>79</v>
      </c>
      <c r="C17" s="194">
        <v>187157.95</v>
      </c>
      <c r="D17" s="194">
        <v>187157.95</v>
      </c>
      <c r="E17" s="194">
        <v>187157.95</v>
      </c>
      <c r="F17" s="194"/>
      <c r="G17" s="194"/>
    </row>
    <row r="18" ht="18" customHeight="1" spans="1:7">
      <c r="A18" s="59" t="s">
        <v>80</v>
      </c>
      <c r="B18" s="196" t="s">
        <v>81</v>
      </c>
      <c r="C18" s="194">
        <v>99701.6</v>
      </c>
      <c r="D18" s="194">
        <v>99701.6</v>
      </c>
      <c r="E18" s="194">
        <v>99701.6</v>
      </c>
      <c r="F18" s="194"/>
      <c r="G18" s="194"/>
    </row>
    <row r="19" ht="18" customHeight="1" spans="1:7">
      <c r="A19" s="59" t="s">
        <v>82</v>
      </c>
      <c r="B19" s="196" t="s">
        <v>83</v>
      </c>
      <c r="C19" s="194">
        <v>78856.85</v>
      </c>
      <c r="D19" s="194">
        <v>78856.85</v>
      </c>
      <c r="E19" s="194">
        <v>78856.85</v>
      </c>
      <c r="F19" s="194"/>
      <c r="G19" s="194"/>
    </row>
    <row r="20" ht="18" customHeight="1" spans="1:7">
      <c r="A20" s="59" t="s">
        <v>84</v>
      </c>
      <c r="B20" s="196" t="s">
        <v>85</v>
      </c>
      <c r="C20" s="194">
        <v>8599.5</v>
      </c>
      <c r="D20" s="194">
        <v>8599.5</v>
      </c>
      <c r="E20" s="194">
        <v>8599.5</v>
      </c>
      <c r="F20" s="194"/>
      <c r="G20" s="194"/>
    </row>
    <row r="21" ht="18" customHeight="1" spans="1:7">
      <c r="A21" s="59" t="s">
        <v>86</v>
      </c>
      <c r="B21" s="59" t="s">
        <v>87</v>
      </c>
      <c r="C21" s="194">
        <v>173839.36</v>
      </c>
      <c r="D21" s="194">
        <v>173839.36</v>
      </c>
      <c r="E21" s="194">
        <v>173839.36</v>
      </c>
      <c r="F21" s="194"/>
      <c r="G21" s="194"/>
    </row>
    <row r="22" ht="18" customHeight="1" spans="1:7">
      <c r="A22" s="59" t="s">
        <v>88</v>
      </c>
      <c r="B22" s="195" t="s">
        <v>89</v>
      </c>
      <c r="C22" s="194">
        <v>173839.36</v>
      </c>
      <c r="D22" s="194">
        <v>173839.36</v>
      </c>
      <c r="E22" s="194">
        <v>173839.36</v>
      </c>
      <c r="F22" s="194"/>
      <c r="G22" s="194"/>
    </row>
    <row r="23" ht="18" customHeight="1" spans="1:7">
      <c r="A23" s="59" t="s">
        <v>90</v>
      </c>
      <c r="B23" s="196" t="s">
        <v>91</v>
      </c>
      <c r="C23" s="194">
        <v>173839.36</v>
      </c>
      <c r="D23" s="194">
        <v>173839.36</v>
      </c>
      <c r="E23" s="194">
        <v>173839.36</v>
      </c>
      <c r="F23" s="194"/>
      <c r="G23" s="194"/>
    </row>
    <row r="24" ht="18" customHeight="1" spans="1:7">
      <c r="A24" s="197" t="s">
        <v>97</v>
      </c>
      <c r="B24" s="189" t="s">
        <v>97</v>
      </c>
      <c r="C24" s="194">
        <v>2248151.8</v>
      </c>
      <c r="D24" s="194">
        <v>2248151.8</v>
      </c>
      <c r="E24" s="194">
        <v>2118726.37</v>
      </c>
      <c r="F24" s="194">
        <v>129425.43</v>
      </c>
      <c r="G24" s="194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354166666666667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2" sqref="A2:F2"/>
    </sheetView>
  </sheetViews>
  <sheetFormatPr defaultColWidth="9.14166666666667" defaultRowHeight="14.25" customHeight="1" outlineLevelRow="6" outlineLevelCol="5"/>
  <cols>
    <col min="1" max="1" width="20.6333333333333" customWidth="1"/>
    <col min="2" max="2" width="23.025" customWidth="1"/>
    <col min="3" max="3" width="20.1333333333333" customWidth="1"/>
    <col min="4" max="4" width="23.8416666666667" customWidth="1"/>
    <col min="5" max="5" width="20.4416666666667" customWidth="1"/>
    <col min="6" max="6" width="22.6" customWidth="1"/>
  </cols>
  <sheetData>
    <row r="1" ht="12" customHeight="1" spans="1:6">
      <c r="A1" s="176"/>
      <c r="B1" s="176"/>
      <c r="C1" s="65"/>
      <c r="F1" s="64" t="s">
        <v>120</v>
      </c>
    </row>
    <row r="2" ht="25.5" customHeight="1" spans="1:6">
      <c r="A2" s="177" t="s">
        <v>121</v>
      </c>
      <c r="B2" s="177"/>
      <c r="C2" s="177"/>
      <c r="D2" s="177"/>
      <c r="E2" s="177"/>
      <c r="F2" s="177"/>
    </row>
    <row r="3" ht="30" customHeight="1" spans="1:6">
      <c r="A3" s="28" t="str">
        <f>"单位名称："&amp;"云南省老年体育活动中心"</f>
        <v>单位名称：云南省老年体育活动中心</v>
      </c>
      <c r="B3" s="178"/>
      <c r="C3" s="63"/>
      <c r="D3" s="179"/>
      <c r="E3" s="179"/>
      <c r="F3" s="180" t="s">
        <v>122</v>
      </c>
    </row>
    <row r="4" ht="30" customHeight="1" spans="1:6">
      <c r="A4" s="10" t="s">
        <v>123</v>
      </c>
      <c r="B4" s="16" t="s">
        <v>124</v>
      </c>
      <c r="C4" s="11" t="s">
        <v>125</v>
      </c>
      <c r="D4" s="12"/>
      <c r="E4" s="13"/>
      <c r="F4" s="16" t="s">
        <v>126</v>
      </c>
    </row>
    <row r="5" ht="30" customHeight="1" spans="1:6">
      <c r="A5" s="18"/>
      <c r="B5" s="19"/>
      <c r="C5" s="31" t="s">
        <v>32</v>
      </c>
      <c r="D5" s="31" t="s">
        <v>127</v>
      </c>
      <c r="E5" s="31" t="s">
        <v>128</v>
      </c>
      <c r="F5" s="19"/>
    </row>
    <row r="6" ht="30" customHeight="1" spans="1:6">
      <c r="A6" s="53">
        <v>1</v>
      </c>
      <c r="B6" s="53">
        <v>2</v>
      </c>
      <c r="C6" s="74">
        <v>3</v>
      </c>
      <c r="D6" s="53">
        <v>4</v>
      </c>
      <c r="E6" s="53">
        <v>5</v>
      </c>
      <c r="F6" s="53">
        <v>6</v>
      </c>
    </row>
    <row r="7" ht="30" customHeight="1" spans="1:6">
      <c r="A7" s="181">
        <v>21500</v>
      </c>
      <c r="B7" s="181"/>
      <c r="C7" s="182">
        <v>21500</v>
      </c>
      <c r="D7" s="181"/>
      <c r="E7" s="181">
        <v>21500</v>
      </c>
      <c r="F7" s="181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zoomScale="85" zoomScaleNormal="85" workbookViewId="0">
      <selection activeCell="A2" sqref="A2:W2"/>
    </sheetView>
  </sheetViews>
  <sheetFormatPr defaultColWidth="9.14166666666667" defaultRowHeight="14.25" customHeight="1"/>
  <cols>
    <col min="1" max="1" width="10.8916666666667" customWidth="1"/>
    <col min="2" max="2" width="17.0666666666667" customWidth="1"/>
    <col min="3" max="3" width="8.675" customWidth="1"/>
    <col min="4" max="4" width="7.48333333333333" customWidth="1"/>
    <col min="5" max="5" width="12.625" customWidth="1"/>
    <col min="6" max="6" width="6.28333333333333" customWidth="1"/>
    <col min="7" max="7" width="9.40833333333333" customWidth="1"/>
    <col min="8" max="8" width="10.4" customWidth="1"/>
    <col min="9" max="9" width="10.1666666666667" customWidth="1"/>
    <col min="10" max="10" width="9.78333333333333" customWidth="1"/>
    <col min="11" max="11" width="7.35833333333333" customWidth="1"/>
    <col min="12" max="12" width="9.15833333333333" customWidth="1"/>
    <col min="13" max="13" width="5.1" customWidth="1"/>
    <col min="14" max="14" width="6.33333333333333" customWidth="1"/>
    <col min="15" max="15" width="6.6" customWidth="1"/>
    <col min="16" max="16" width="6.69166666666667" customWidth="1"/>
    <col min="17" max="17" width="8.01666666666667" customWidth="1"/>
    <col min="18" max="18" width="4.55" customWidth="1"/>
    <col min="19" max="19" width="5.375" customWidth="1"/>
    <col min="20" max="20" width="8.01666666666667" customWidth="1"/>
    <col min="21" max="21" width="7.51666666666667" customWidth="1"/>
    <col min="22" max="22" width="7.55" customWidth="1"/>
    <col min="23" max="23" width="7.49166666666667" customWidth="1"/>
  </cols>
  <sheetData>
    <row r="1" ht="13.5" customHeight="1" spans="1:23">
      <c r="D1" s="2"/>
      <c r="E1" s="2"/>
      <c r="F1" s="2"/>
      <c r="G1" s="2"/>
      <c r="U1" s="139"/>
      <c r="W1" s="60" t="s">
        <v>129</v>
      </c>
    </row>
    <row r="2" ht="27.75" customHeight="1" spans="1:23">
      <c r="A2" s="51" t="s">
        <v>130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0" customHeight="1" spans="1:23">
      <c r="A3" s="156" t="str">
        <f>"单位名称："&amp;"云南省老年体育活动中心"</f>
        <v>单位名称：云南省老年体育活动中心</v>
      </c>
      <c r="B3" s="157"/>
      <c r="C3" s="157"/>
      <c r="D3" s="157"/>
      <c r="E3" s="157"/>
      <c r="F3" s="157"/>
      <c r="G3" s="157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  <c r="S3" s="159"/>
      <c r="T3" s="159"/>
      <c r="U3" s="160"/>
      <c r="V3" s="159"/>
      <c r="W3" s="158" t="s">
        <v>122</v>
      </c>
    </row>
    <row r="4" ht="20" customHeight="1" spans="1:23">
      <c r="A4" s="161" t="s">
        <v>131</v>
      </c>
      <c r="B4" s="161" t="s">
        <v>132</v>
      </c>
      <c r="C4" s="161" t="s">
        <v>133</v>
      </c>
      <c r="D4" s="162" t="s">
        <v>134</v>
      </c>
      <c r="E4" s="162" t="s">
        <v>135</v>
      </c>
      <c r="F4" s="162" t="s">
        <v>136</v>
      </c>
      <c r="G4" s="162" t="s">
        <v>137</v>
      </c>
      <c r="H4" s="163" t="s">
        <v>138</v>
      </c>
      <c r="I4" s="163"/>
      <c r="J4" s="163"/>
      <c r="K4" s="163"/>
      <c r="L4" s="164"/>
      <c r="M4" s="164"/>
      <c r="N4" s="164"/>
      <c r="O4" s="164"/>
      <c r="P4" s="164"/>
      <c r="Q4" s="163"/>
      <c r="R4" s="163"/>
      <c r="S4" s="163"/>
      <c r="T4" s="163"/>
      <c r="U4" s="163"/>
      <c r="V4" s="163"/>
      <c r="W4" s="163"/>
    </row>
    <row r="5" ht="20" customHeight="1" spans="1:23">
      <c r="A5" s="165"/>
      <c r="B5" s="165"/>
      <c r="C5" s="165"/>
      <c r="D5" s="166"/>
      <c r="E5" s="166"/>
      <c r="F5" s="166"/>
      <c r="G5" s="166"/>
      <c r="H5" s="163" t="s">
        <v>30</v>
      </c>
      <c r="I5" s="163" t="s">
        <v>33</v>
      </c>
      <c r="J5" s="163"/>
      <c r="K5" s="163"/>
      <c r="L5" s="164"/>
      <c r="M5" s="164"/>
      <c r="N5" s="164" t="s">
        <v>139</v>
      </c>
      <c r="O5" s="164"/>
      <c r="P5" s="164"/>
      <c r="Q5" s="163" t="s">
        <v>36</v>
      </c>
      <c r="R5" s="163" t="s">
        <v>51</v>
      </c>
      <c r="S5" s="163"/>
      <c r="T5" s="163"/>
      <c r="U5" s="163"/>
      <c r="V5" s="163"/>
      <c r="W5" s="163"/>
    </row>
    <row r="6" ht="20" customHeight="1" spans="1:23">
      <c r="A6" s="167"/>
      <c r="B6" s="167"/>
      <c r="C6" s="167"/>
      <c r="D6" s="168"/>
      <c r="E6" s="168"/>
      <c r="F6" s="168"/>
      <c r="G6" s="168"/>
      <c r="H6" s="163"/>
      <c r="I6" s="163" t="s">
        <v>140</v>
      </c>
      <c r="J6" s="163" t="s">
        <v>141</v>
      </c>
      <c r="K6" s="163" t="s">
        <v>142</v>
      </c>
      <c r="L6" s="164" t="s">
        <v>143</v>
      </c>
      <c r="M6" s="164" t="s">
        <v>144</v>
      </c>
      <c r="N6" s="164" t="s">
        <v>33</v>
      </c>
      <c r="O6" s="164" t="s">
        <v>34</v>
      </c>
      <c r="P6" s="164" t="s">
        <v>35</v>
      </c>
      <c r="Q6" s="163"/>
      <c r="R6" s="163" t="s">
        <v>32</v>
      </c>
      <c r="S6" s="163" t="s">
        <v>43</v>
      </c>
      <c r="T6" s="163" t="s">
        <v>145</v>
      </c>
      <c r="U6" s="163" t="s">
        <v>39</v>
      </c>
      <c r="V6" s="163" t="s">
        <v>40</v>
      </c>
      <c r="W6" s="163" t="s">
        <v>41</v>
      </c>
    </row>
    <row r="7" ht="1" customHeight="1" spans="1:23">
      <c r="A7" s="167"/>
      <c r="B7" s="167"/>
      <c r="C7" s="167"/>
      <c r="D7" s="168"/>
      <c r="E7" s="168"/>
      <c r="F7" s="168"/>
      <c r="G7" s="168"/>
      <c r="H7" s="163"/>
      <c r="I7" s="163"/>
      <c r="J7" s="163"/>
      <c r="K7" s="163"/>
      <c r="L7" s="164"/>
      <c r="M7" s="164"/>
      <c r="N7" s="164"/>
      <c r="O7" s="164"/>
      <c r="P7" s="164"/>
      <c r="Q7" s="163"/>
      <c r="R7" s="163"/>
      <c r="S7" s="163"/>
      <c r="T7" s="163"/>
      <c r="U7" s="163"/>
      <c r="V7" s="163"/>
      <c r="W7" s="163"/>
    </row>
    <row r="8" ht="20" customHeight="1" spans="1:23">
      <c r="A8" s="169">
        <v>1</v>
      </c>
      <c r="B8" s="169">
        <v>2</v>
      </c>
      <c r="C8" s="169">
        <v>3</v>
      </c>
      <c r="D8" s="169">
        <v>4</v>
      </c>
      <c r="E8" s="169">
        <v>5</v>
      </c>
      <c r="F8" s="169">
        <v>6</v>
      </c>
      <c r="G8" s="169">
        <v>7</v>
      </c>
      <c r="H8" s="169">
        <v>8</v>
      </c>
      <c r="I8" s="169">
        <v>9</v>
      </c>
      <c r="J8" s="169">
        <v>10</v>
      </c>
      <c r="K8" s="169">
        <v>11</v>
      </c>
      <c r="L8" s="169">
        <v>12</v>
      </c>
      <c r="M8" s="169">
        <v>13</v>
      </c>
      <c r="N8" s="169">
        <v>14</v>
      </c>
      <c r="O8" s="169">
        <v>15</v>
      </c>
      <c r="P8" s="169">
        <v>16</v>
      </c>
      <c r="Q8" s="169">
        <v>17</v>
      </c>
      <c r="R8" s="169">
        <v>18</v>
      </c>
      <c r="S8" s="169">
        <v>19</v>
      </c>
      <c r="T8" s="169">
        <v>20</v>
      </c>
      <c r="U8" s="169">
        <v>21</v>
      </c>
      <c r="V8" s="169">
        <v>22</v>
      </c>
      <c r="W8" s="169">
        <v>23</v>
      </c>
    </row>
    <row r="9" ht="20" customHeight="1" spans="1:23">
      <c r="A9" s="170" t="s">
        <v>45</v>
      </c>
      <c r="B9" s="171"/>
      <c r="C9" s="170"/>
      <c r="D9" s="170"/>
      <c r="E9" s="170"/>
      <c r="F9" s="170"/>
      <c r="G9" s="170"/>
      <c r="H9" s="172">
        <v>2248151.8</v>
      </c>
      <c r="I9" s="172">
        <v>2248151.8</v>
      </c>
      <c r="J9" s="172">
        <v>386612.59</v>
      </c>
      <c r="K9" s="172"/>
      <c r="L9" s="172">
        <v>1861539.21</v>
      </c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</row>
    <row r="10" ht="20" customHeight="1" spans="1:23">
      <c r="A10" s="170" t="s">
        <v>45</v>
      </c>
      <c r="B10" s="171" t="s">
        <v>146</v>
      </c>
      <c r="C10" s="170" t="s">
        <v>147</v>
      </c>
      <c r="D10" s="170" t="s">
        <v>63</v>
      </c>
      <c r="E10" s="170" t="s">
        <v>64</v>
      </c>
      <c r="F10" s="170" t="s">
        <v>148</v>
      </c>
      <c r="G10" s="170" t="s">
        <v>149</v>
      </c>
      <c r="H10" s="172">
        <v>498996</v>
      </c>
      <c r="I10" s="172">
        <v>498996</v>
      </c>
      <c r="J10" s="172">
        <v>124749</v>
      </c>
      <c r="K10" s="172"/>
      <c r="L10" s="172">
        <v>374247</v>
      </c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</row>
    <row r="11" ht="20" customHeight="1" spans="1:23">
      <c r="A11" s="170" t="s">
        <v>45</v>
      </c>
      <c r="B11" s="171" t="s">
        <v>146</v>
      </c>
      <c r="C11" s="170" t="s">
        <v>147</v>
      </c>
      <c r="D11" s="170" t="s">
        <v>63</v>
      </c>
      <c r="E11" s="170" t="s">
        <v>64</v>
      </c>
      <c r="F11" s="170" t="s">
        <v>150</v>
      </c>
      <c r="G11" s="170" t="s">
        <v>151</v>
      </c>
      <c r="H11" s="172">
        <v>41583</v>
      </c>
      <c r="I11" s="172">
        <v>41583</v>
      </c>
      <c r="J11" s="172">
        <v>10395.75</v>
      </c>
      <c r="K11" s="172"/>
      <c r="L11" s="172">
        <v>31187.25</v>
      </c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</row>
    <row r="12" ht="20" customHeight="1" spans="1:23">
      <c r="A12" s="170" t="s">
        <v>45</v>
      </c>
      <c r="B12" s="171" t="s">
        <v>146</v>
      </c>
      <c r="C12" s="170" t="s">
        <v>147</v>
      </c>
      <c r="D12" s="170" t="s">
        <v>63</v>
      </c>
      <c r="E12" s="170" t="s">
        <v>64</v>
      </c>
      <c r="F12" s="170" t="s">
        <v>152</v>
      </c>
      <c r="G12" s="170" t="s">
        <v>153</v>
      </c>
      <c r="H12" s="172">
        <v>408960</v>
      </c>
      <c r="I12" s="172">
        <v>408960</v>
      </c>
      <c r="J12" s="172">
        <v>102240</v>
      </c>
      <c r="K12" s="172"/>
      <c r="L12" s="172">
        <v>306720</v>
      </c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</row>
    <row r="13" ht="20" customHeight="1" spans="1:23">
      <c r="A13" s="170" t="s">
        <v>45</v>
      </c>
      <c r="B13" s="171" t="s">
        <v>154</v>
      </c>
      <c r="C13" s="170" t="s">
        <v>155</v>
      </c>
      <c r="D13" s="170" t="s">
        <v>71</v>
      </c>
      <c r="E13" s="170" t="s">
        <v>72</v>
      </c>
      <c r="F13" s="170" t="s">
        <v>156</v>
      </c>
      <c r="G13" s="170" t="s">
        <v>157</v>
      </c>
      <c r="H13" s="172">
        <v>159522.55</v>
      </c>
      <c r="I13" s="172">
        <v>159522.55</v>
      </c>
      <c r="J13" s="172">
        <v>39880.64</v>
      </c>
      <c r="K13" s="172"/>
      <c r="L13" s="172">
        <v>119641.91</v>
      </c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</row>
    <row r="14" ht="20" customHeight="1" spans="1:23">
      <c r="A14" s="170" t="s">
        <v>45</v>
      </c>
      <c r="B14" s="171" t="s">
        <v>154</v>
      </c>
      <c r="C14" s="170" t="s">
        <v>155</v>
      </c>
      <c r="D14" s="170" t="s">
        <v>75</v>
      </c>
      <c r="E14" s="170" t="s">
        <v>74</v>
      </c>
      <c r="F14" s="170" t="s">
        <v>158</v>
      </c>
      <c r="G14" s="170" t="s">
        <v>159</v>
      </c>
      <c r="H14" s="172">
        <v>8667.51</v>
      </c>
      <c r="I14" s="172">
        <v>8667.51</v>
      </c>
      <c r="J14" s="172">
        <v>2166.88</v>
      </c>
      <c r="K14" s="172"/>
      <c r="L14" s="172">
        <v>6500.63</v>
      </c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</row>
    <row r="15" ht="20" customHeight="1" spans="1:23">
      <c r="A15" s="170" t="s">
        <v>45</v>
      </c>
      <c r="B15" s="171" t="s">
        <v>154</v>
      </c>
      <c r="C15" s="170" t="s">
        <v>155</v>
      </c>
      <c r="D15" s="170" t="s">
        <v>80</v>
      </c>
      <c r="E15" s="170" t="s">
        <v>81</v>
      </c>
      <c r="F15" s="170" t="s">
        <v>160</v>
      </c>
      <c r="G15" s="170" t="s">
        <v>161</v>
      </c>
      <c r="H15" s="172">
        <v>99701.6</v>
      </c>
      <c r="I15" s="172">
        <v>99701.6</v>
      </c>
      <c r="J15" s="172">
        <v>24925.4</v>
      </c>
      <c r="K15" s="172"/>
      <c r="L15" s="172">
        <v>74776.2</v>
      </c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</row>
    <row r="16" ht="20" customHeight="1" spans="1:23">
      <c r="A16" s="170" t="s">
        <v>45</v>
      </c>
      <c r="B16" s="171" t="s">
        <v>154</v>
      </c>
      <c r="C16" s="170" t="s">
        <v>155</v>
      </c>
      <c r="D16" s="170" t="s">
        <v>82</v>
      </c>
      <c r="E16" s="170" t="s">
        <v>83</v>
      </c>
      <c r="F16" s="170" t="s">
        <v>162</v>
      </c>
      <c r="G16" s="170" t="s">
        <v>163</v>
      </c>
      <c r="H16" s="172">
        <v>78856.85</v>
      </c>
      <c r="I16" s="172">
        <v>78856.85</v>
      </c>
      <c r="J16" s="172">
        <v>19714.21</v>
      </c>
      <c r="K16" s="172"/>
      <c r="L16" s="172">
        <v>59142.64</v>
      </c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</row>
    <row r="17" ht="20" customHeight="1" spans="1:23">
      <c r="A17" s="170" t="s">
        <v>45</v>
      </c>
      <c r="B17" s="171" t="s">
        <v>154</v>
      </c>
      <c r="C17" s="170" t="s">
        <v>155</v>
      </c>
      <c r="D17" s="170" t="s">
        <v>84</v>
      </c>
      <c r="E17" s="170" t="s">
        <v>85</v>
      </c>
      <c r="F17" s="170" t="s">
        <v>158</v>
      </c>
      <c r="G17" s="170" t="s">
        <v>159</v>
      </c>
      <c r="H17" s="172">
        <v>8599.5</v>
      </c>
      <c r="I17" s="172">
        <v>8599.5</v>
      </c>
      <c r="J17" s="172">
        <v>8599.5</v>
      </c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</row>
    <row r="18" ht="20" customHeight="1" spans="1:23">
      <c r="A18" s="170" t="s">
        <v>45</v>
      </c>
      <c r="B18" s="171" t="s">
        <v>164</v>
      </c>
      <c r="C18" s="170" t="s">
        <v>91</v>
      </c>
      <c r="D18" s="170" t="s">
        <v>90</v>
      </c>
      <c r="E18" s="170" t="s">
        <v>91</v>
      </c>
      <c r="F18" s="170" t="s">
        <v>165</v>
      </c>
      <c r="G18" s="170" t="s">
        <v>91</v>
      </c>
      <c r="H18" s="172">
        <v>113839.36</v>
      </c>
      <c r="I18" s="172">
        <v>113839.36</v>
      </c>
      <c r="J18" s="172">
        <v>28459.84</v>
      </c>
      <c r="K18" s="172"/>
      <c r="L18" s="172">
        <v>85379.52</v>
      </c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</row>
    <row r="19" ht="20" customHeight="1" spans="1:23">
      <c r="A19" s="170" t="s">
        <v>45</v>
      </c>
      <c r="B19" s="171" t="s">
        <v>166</v>
      </c>
      <c r="C19" s="170" t="s">
        <v>167</v>
      </c>
      <c r="D19" s="170" t="s">
        <v>63</v>
      </c>
      <c r="E19" s="170" t="s">
        <v>64</v>
      </c>
      <c r="F19" s="170" t="s">
        <v>168</v>
      </c>
      <c r="G19" s="170" t="s">
        <v>169</v>
      </c>
      <c r="H19" s="172">
        <v>21500</v>
      </c>
      <c r="I19" s="172">
        <v>21500</v>
      </c>
      <c r="J19" s="172"/>
      <c r="K19" s="172"/>
      <c r="L19" s="172">
        <v>21500</v>
      </c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</row>
    <row r="20" ht="20" customHeight="1" spans="1:23">
      <c r="A20" s="170" t="s">
        <v>45</v>
      </c>
      <c r="B20" s="171" t="s">
        <v>170</v>
      </c>
      <c r="C20" s="170" t="s">
        <v>171</v>
      </c>
      <c r="D20" s="170" t="s">
        <v>63</v>
      </c>
      <c r="E20" s="170" t="s">
        <v>64</v>
      </c>
      <c r="F20" s="170" t="s">
        <v>172</v>
      </c>
      <c r="G20" s="170" t="s">
        <v>171</v>
      </c>
      <c r="H20" s="172">
        <v>18990.78</v>
      </c>
      <c r="I20" s="172">
        <v>18990.78</v>
      </c>
      <c r="J20" s="172">
        <v>4747.7</v>
      </c>
      <c r="K20" s="172"/>
      <c r="L20" s="172">
        <v>14243.08</v>
      </c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</row>
    <row r="21" ht="20" customHeight="1" spans="1:23">
      <c r="A21" s="170" t="s">
        <v>45</v>
      </c>
      <c r="B21" s="171" t="s">
        <v>173</v>
      </c>
      <c r="C21" s="170" t="s">
        <v>174</v>
      </c>
      <c r="D21" s="170" t="s">
        <v>63</v>
      </c>
      <c r="E21" s="170" t="s">
        <v>64</v>
      </c>
      <c r="F21" s="170" t="s">
        <v>175</v>
      </c>
      <c r="G21" s="170" t="s">
        <v>176</v>
      </c>
      <c r="H21" s="172">
        <v>4813.87</v>
      </c>
      <c r="I21" s="172">
        <v>4813.87</v>
      </c>
      <c r="J21" s="172">
        <v>1203.47</v>
      </c>
      <c r="K21" s="172"/>
      <c r="L21" s="172">
        <v>3610.4</v>
      </c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</row>
    <row r="22" ht="20" customHeight="1" spans="1:23">
      <c r="A22" s="170" t="s">
        <v>45</v>
      </c>
      <c r="B22" s="171" t="s">
        <v>173</v>
      </c>
      <c r="C22" s="170" t="s">
        <v>174</v>
      </c>
      <c r="D22" s="170" t="s">
        <v>63</v>
      </c>
      <c r="E22" s="170" t="s">
        <v>64</v>
      </c>
      <c r="F22" s="170" t="s">
        <v>177</v>
      </c>
      <c r="G22" s="170" t="s">
        <v>178</v>
      </c>
      <c r="H22" s="172">
        <v>573</v>
      </c>
      <c r="I22" s="172">
        <v>573</v>
      </c>
      <c r="J22" s="172">
        <v>143.25</v>
      </c>
      <c r="K22" s="172"/>
      <c r="L22" s="172">
        <v>429.75</v>
      </c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</row>
    <row r="23" ht="20" customHeight="1" spans="1:23">
      <c r="A23" s="170" t="s">
        <v>45</v>
      </c>
      <c r="B23" s="171" t="s">
        <v>173</v>
      </c>
      <c r="C23" s="170" t="s">
        <v>174</v>
      </c>
      <c r="D23" s="170" t="s">
        <v>63</v>
      </c>
      <c r="E23" s="170" t="s">
        <v>64</v>
      </c>
      <c r="F23" s="170" t="s">
        <v>179</v>
      </c>
      <c r="G23" s="170" t="s">
        <v>180</v>
      </c>
      <c r="H23" s="172">
        <v>150</v>
      </c>
      <c r="I23" s="172">
        <v>150</v>
      </c>
      <c r="J23" s="172">
        <v>37.5</v>
      </c>
      <c r="K23" s="172"/>
      <c r="L23" s="172">
        <v>112.5</v>
      </c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</row>
    <row r="24" ht="20" customHeight="1" spans="1:23">
      <c r="A24" s="170" t="s">
        <v>45</v>
      </c>
      <c r="B24" s="171" t="s">
        <v>173</v>
      </c>
      <c r="C24" s="170" t="s">
        <v>174</v>
      </c>
      <c r="D24" s="170" t="s">
        <v>63</v>
      </c>
      <c r="E24" s="170" t="s">
        <v>64</v>
      </c>
      <c r="F24" s="170" t="s">
        <v>181</v>
      </c>
      <c r="G24" s="170" t="s">
        <v>182</v>
      </c>
      <c r="H24" s="172">
        <v>100</v>
      </c>
      <c r="I24" s="172">
        <v>100</v>
      </c>
      <c r="J24" s="172">
        <v>25</v>
      </c>
      <c r="K24" s="172"/>
      <c r="L24" s="172">
        <v>75</v>
      </c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</row>
    <row r="25" ht="20" customHeight="1" spans="1:23">
      <c r="A25" s="170" t="s">
        <v>45</v>
      </c>
      <c r="B25" s="171" t="s">
        <v>173</v>
      </c>
      <c r="C25" s="170" t="s">
        <v>174</v>
      </c>
      <c r="D25" s="170" t="s">
        <v>63</v>
      </c>
      <c r="E25" s="170" t="s">
        <v>64</v>
      </c>
      <c r="F25" s="170" t="s">
        <v>183</v>
      </c>
      <c r="G25" s="170" t="s">
        <v>184</v>
      </c>
      <c r="H25" s="172">
        <v>17803</v>
      </c>
      <c r="I25" s="172">
        <v>17803</v>
      </c>
      <c r="J25" s="172">
        <v>4450.75</v>
      </c>
      <c r="K25" s="172"/>
      <c r="L25" s="172">
        <v>13352.25</v>
      </c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</row>
    <row r="26" ht="20" customHeight="1" spans="1:23">
      <c r="A26" s="170" t="s">
        <v>45</v>
      </c>
      <c r="B26" s="171" t="s">
        <v>173</v>
      </c>
      <c r="C26" s="170" t="s">
        <v>174</v>
      </c>
      <c r="D26" s="170" t="s">
        <v>63</v>
      </c>
      <c r="E26" s="170" t="s">
        <v>64</v>
      </c>
      <c r="F26" s="170" t="s">
        <v>185</v>
      </c>
      <c r="G26" s="170" t="s">
        <v>186</v>
      </c>
      <c r="H26" s="172">
        <v>300</v>
      </c>
      <c r="I26" s="172">
        <v>300</v>
      </c>
      <c r="J26" s="172">
        <v>75</v>
      </c>
      <c r="K26" s="172"/>
      <c r="L26" s="172">
        <v>225</v>
      </c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</row>
    <row r="27" ht="20" customHeight="1" spans="1:23">
      <c r="A27" s="170" t="s">
        <v>45</v>
      </c>
      <c r="B27" s="171" t="s">
        <v>173</v>
      </c>
      <c r="C27" s="170" t="s">
        <v>174</v>
      </c>
      <c r="D27" s="170" t="s">
        <v>63</v>
      </c>
      <c r="E27" s="170" t="s">
        <v>64</v>
      </c>
      <c r="F27" s="170" t="s">
        <v>187</v>
      </c>
      <c r="G27" s="170" t="s">
        <v>188</v>
      </c>
      <c r="H27" s="172">
        <v>762</v>
      </c>
      <c r="I27" s="172">
        <v>762</v>
      </c>
      <c r="J27" s="172">
        <v>190.5</v>
      </c>
      <c r="K27" s="172"/>
      <c r="L27" s="172">
        <v>571.5</v>
      </c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</row>
    <row r="28" ht="20" customHeight="1" spans="1:23">
      <c r="A28" s="170" t="s">
        <v>45</v>
      </c>
      <c r="B28" s="171" t="s">
        <v>173</v>
      </c>
      <c r="C28" s="170" t="s">
        <v>174</v>
      </c>
      <c r="D28" s="170" t="s">
        <v>63</v>
      </c>
      <c r="E28" s="170" t="s">
        <v>64</v>
      </c>
      <c r="F28" s="170" t="s">
        <v>189</v>
      </c>
      <c r="G28" s="170" t="s">
        <v>190</v>
      </c>
      <c r="H28" s="172">
        <v>30000</v>
      </c>
      <c r="I28" s="172">
        <v>30000</v>
      </c>
      <c r="J28" s="172">
        <v>7500</v>
      </c>
      <c r="K28" s="172"/>
      <c r="L28" s="172">
        <v>22500</v>
      </c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</row>
    <row r="29" ht="20" customHeight="1" spans="1:23">
      <c r="A29" s="170" t="s">
        <v>45</v>
      </c>
      <c r="B29" s="171" t="s">
        <v>173</v>
      </c>
      <c r="C29" s="170" t="s">
        <v>174</v>
      </c>
      <c r="D29" s="170" t="s">
        <v>63</v>
      </c>
      <c r="E29" s="170" t="s">
        <v>64</v>
      </c>
      <c r="F29" s="170" t="s">
        <v>191</v>
      </c>
      <c r="G29" s="170" t="s">
        <v>192</v>
      </c>
      <c r="H29" s="172">
        <v>22492.78</v>
      </c>
      <c r="I29" s="172">
        <v>22492.78</v>
      </c>
      <c r="J29" s="172">
        <v>5623.2</v>
      </c>
      <c r="K29" s="172"/>
      <c r="L29" s="172">
        <v>16869.58</v>
      </c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</row>
    <row r="30" ht="20" customHeight="1" spans="1:23">
      <c r="A30" s="170" t="s">
        <v>45</v>
      </c>
      <c r="B30" s="171" t="s">
        <v>173</v>
      </c>
      <c r="C30" s="170" t="s">
        <v>174</v>
      </c>
      <c r="D30" s="170" t="s">
        <v>63</v>
      </c>
      <c r="E30" s="170" t="s">
        <v>64</v>
      </c>
      <c r="F30" s="170" t="s">
        <v>193</v>
      </c>
      <c r="G30" s="170" t="s">
        <v>194</v>
      </c>
      <c r="H30" s="172">
        <v>6000</v>
      </c>
      <c r="I30" s="172">
        <v>6000</v>
      </c>
      <c r="J30" s="172"/>
      <c r="K30" s="172"/>
      <c r="L30" s="172">
        <v>6000</v>
      </c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</row>
    <row r="31" ht="20" customHeight="1" spans="1:23">
      <c r="A31" s="170" t="s">
        <v>45</v>
      </c>
      <c r="B31" s="171" t="s">
        <v>173</v>
      </c>
      <c r="C31" s="170" t="s">
        <v>174</v>
      </c>
      <c r="D31" s="170" t="s">
        <v>69</v>
      </c>
      <c r="E31" s="170" t="s">
        <v>70</v>
      </c>
      <c r="F31" s="170" t="s">
        <v>191</v>
      </c>
      <c r="G31" s="170" t="s">
        <v>192</v>
      </c>
      <c r="H31" s="172">
        <v>5940</v>
      </c>
      <c r="I31" s="172">
        <v>5940</v>
      </c>
      <c r="J31" s="172">
        <v>1485</v>
      </c>
      <c r="K31" s="172"/>
      <c r="L31" s="172">
        <v>4455</v>
      </c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</row>
    <row r="32" ht="20" customHeight="1" spans="1:23">
      <c r="A32" s="170" t="s">
        <v>45</v>
      </c>
      <c r="B32" s="171" t="s">
        <v>195</v>
      </c>
      <c r="C32" s="170" t="s">
        <v>196</v>
      </c>
      <c r="D32" s="170" t="s">
        <v>63</v>
      </c>
      <c r="E32" s="170" t="s">
        <v>64</v>
      </c>
      <c r="F32" s="170" t="s">
        <v>152</v>
      </c>
      <c r="G32" s="170" t="s">
        <v>153</v>
      </c>
      <c r="H32" s="172">
        <v>640000</v>
      </c>
      <c r="I32" s="172">
        <v>640000</v>
      </c>
      <c r="J32" s="172"/>
      <c r="K32" s="172"/>
      <c r="L32" s="172">
        <v>640000</v>
      </c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</row>
    <row r="33" ht="20" customHeight="1" spans="1:23">
      <c r="A33" s="170" t="s">
        <v>45</v>
      </c>
      <c r="B33" s="171" t="s">
        <v>197</v>
      </c>
      <c r="C33" s="170" t="s">
        <v>198</v>
      </c>
      <c r="D33" s="170" t="s">
        <v>90</v>
      </c>
      <c r="E33" s="170" t="s">
        <v>91</v>
      </c>
      <c r="F33" s="170" t="s">
        <v>165</v>
      </c>
      <c r="G33" s="170" t="s">
        <v>91</v>
      </c>
      <c r="H33" s="172">
        <v>60000</v>
      </c>
      <c r="I33" s="172">
        <v>60000</v>
      </c>
      <c r="J33" s="172"/>
      <c r="K33" s="172"/>
      <c r="L33" s="172">
        <v>60000</v>
      </c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</row>
    <row r="34" ht="20" customHeight="1" spans="1:23">
      <c r="A34" s="173" t="s">
        <v>97</v>
      </c>
      <c r="B34" s="174"/>
      <c r="C34" s="174"/>
      <c r="D34" s="174"/>
      <c r="E34" s="174"/>
      <c r="F34" s="174"/>
      <c r="G34" s="175"/>
      <c r="H34" s="172">
        <v>2248151.8</v>
      </c>
      <c r="I34" s="172">
        <v>2248151.8</v>
      </c>
      <c r="J34" s="172">
        <v>386612.59</v>
      </c>
      <c r="K34" s="172"/>
      <c r="L34" s="172">
        <v>1861539.21</v>
      </c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393055555555556" right="0.0784722222222222" top="1" bottom="0.275" header="0.5" footer="0.5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6"/>
  <sheetViews>
    <sheetView showZeros="0" zoomScale="55" zoomScaleNormal="55" topLeftCell="B1" workbookViewId="0">
      <selection activeCell="A2" sqref="A2:W2"/>
    </sheetView>
  </sheetViews>
  <sheetFormatPr defaultColWidth="9.14166666666667" defaultRowHeight="14.25" customHeight="1"/>
  <cols>
    <col min="1" max="1" width="9.98333333333333" customWidth="1"/>
    <col min="2" max="2" width="18.875" customWidth="1"/>
    <col min="3" max="3" width="12.8916666666667" customWidth="1"/>
    <col min="4" max="4" width="8.625" customWidth="1"/>
    <col min="5" max="5" width="7.63333333333333" customWidth="1"/>
    <col min="6" max="6" width="13.375" customWidth="1"/>
    <col min="7" max="7" width="5.36666666666667" customWidth="1"/>
    <col min="8" max="8" width="7.34166666666667" customWidth="1"/>
    <col min="9" max="9" width="10.8333333333333" customWidth="1"/>
    <col min="10" max="10" width="5" customWidth="1"/>
    <col min="11" max="11" width="6.81666666666667" customWidth="1"/>
    <col min="12" max="12" width="10.6666666666667" customWidth="1"/>
    <col min="13" max="16" width="8.625" customWidth="1"/>
    <col min="17" max="17" width="5.90833333333333" customWidth="1"/>
    <col min="18" max="18" width="5.34166666666667" customWidth="1"/>
    <col min="19" max="19" width="4.71666666666667" customWidth="1"/>
    <col min="20" max="20" width="5.99166666666667" customWidth="1"/>
    <col min="21" max="21" width="4.45833333333333" customWidth="1"/>
    <col min="22" max="22" width="6.09166666666667" customWidth="1"/>
    <col min="23" max="23" width="5.18333333333333" customWidth="1"/>
  </cols>
  <sheetData>
    <row r="1" ht="13.5" customHeight="1" spans="1:23">
      <c r="E1" s="2"/>
      <c r="F1" s="2"/>
      <c r="G1" s="2"/>
      <c r="H1" s="2"/>
      <c r="U1" s="139"/>
      <c r="W1" s="60" t="s">
        <v>199</v>
      </c>
    </row>
    <row r="2" ht="27.75" customHeight="1" spans="1:23">
      <c r="A2" s="51" t="s">
        <v>200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3.5" customHeight="1" spans="1:23">
      <c r="A3" s="5" t="str">
        <f t="shared" ref="A3:B3" si="0">"单位名称："&amp;"云南省老年体育活动中心"</f>
        <v>单位名称：云南省老年体育活动中心</v>
      </c>
      <c r="B3" s="140" t="str">
        <f t="shared" si="0"/>
        <v>单位名称：云南省老年体育活动中心</v>
      </c>
      <c r="C3" s="140"/>
      <c r="D3" s="140"/>
      <c r="E3" s="140"/>
      <c r="F3" s="140"/>
      <c r="G3" s="140"/>
      <c r="H3" s="140"/>
      <c r="I3" s="140"/>
      <c r="J3" s="7"/>
      <c r="K3" s="7"/>
      <c r="L3" s="7"/>
      <c r="M3" s="7"/>
      <c r="N3" s="7"/>
      <c r="O3" s="7"/>
      <c r="P3" s="7"/>
      <c r="Q3" s="7"/>
      <c r="U3" s="139"/>
      <c r="W3" s="141" t="s">
        <v>122</v>
      </c>
    </row>
    <row r="4" ht="21.75" customHeight="1" spans="1:23">
      <c r="A4" s="142" t="s">
        <v>201</v>
      </c>
      <c r="B4" s="142" t="s">
        <v>132</v>
      </c>
      <c r="C4" s="142" t="s">
        <v>133</v>
      </c>
      <c r="D4" s="142" t="s">
        <v>202</v>
      </c>
      <c r="E4" s="110" t="s">
        <v>134</v>
      </c>
      <c r="F4" s="110" t="s">
        <v>135</v>
      </c>
      <c r="G4" s="110" t="s">
        <v>136</v>
      </c>
      <c r="H4" s="110" t="s">
        <v>137</v>
      </c>
      <c r="I4" s="143" t="s">
        <v>30</v>
      </c>
      <c r="J4" s="143" t="s">
        <v>203</v>
      </c>
      <c r="K4" s="143"/>
      <c r="L4" s="143"/>
      <c r="M4" s="143"/>
      <c r="N4" s="144" t="s">
        <v>139</v>
      </c>
      <c r="O4" s="144"/>
      <c r="P4" s="144"/>
      <c r="Q4" s="110" t="s">
        <v>36</v>
      </c>
      <c r="R4" s="145" t="s">
        <v>51</v>
      </c>
      <c r="S4" s="146"/>
      <c r="T4" s="146"/>
      <c r="U4" s="146"/>
      <c r="V4" s="146"/>
      <c r="W4" s="147"/>
    </row>
    <row r="5" ht="21.75" customHeight="1" spans="1:23">
      <c r="A5" s="148"/>
      <c r="B5" s="148"/>
      <c r="C5" s="148"/>
      <c r="D5" s="148"/>
      <c r="E5" s="116"/>
      <c r="F5" s="116"/>
      <c r="G5" s="116"/>
      <c r="H5" s="116"/>
      <c r="I5" s="143"/>
      <c r="J5" s="136" t="s">
        <v>33</v>
      </c>
      <c r="K5" s="136"/>
      <c r="L5" s="136" t="s">
        <v>34</v>
      </c>
      <c r="M5" s="136" t="s">
        <v>35</v>
      </c>
      <c r="N5" s="149" t="s">
        <v>33</v>
      </c>
      <c r="O5" s="149" t="s">
        <v>34</v>
      </c>
      <c r="P5" s="149" t="s">
        <v>35</v>
      </c>
      <c r="Q5" s="116"/>
      <c r="R5" s="110" t="s">
        <v>32</v>
      </c>
      <c r="S5" s="110" t="s">
        <v>43</v>
      </c>
      <c r="T5" s="110" t="s">
        <v>145</v>
      </c>
      <c r="U5" s="110" t="s">
        <v>39</v>
      </c>
      <c r="V5" s="110" t="s">
        <v>40</v>
      </c>
      <c r="W5" s="110" t="s">
        <v>41</v>
      </c>
    </row>
    <row r="6" ht="40.5" customHeight="1" spans="1:23">
      <c r="A6" s="150"/>
      <c r="B6" s="150"/>
      <c r="C6" s="150"/>
      <c r="D6" s="150"/>
      <c r="E6" s="123"/>
      <c r="F6" s="123"/>
      <c r="G6" s="123"/>
      <c r="H6" s="123"/>
      <c r="I6" s="143"/>
      <c r="J6" s="136" t="s">
        <v>32</v>
      </c>
      <c r="K6" s="136" t="s">
        <v>204</v>
      </c>
      <c r="L6" s="136"/>
      <c r="M6" s="136"/>
      <c r="N6" s="123"/>
      <c r="O6" s="123"/>
      <c r="P6" s="123"/>
      <c r="Q6" s="123"/>
      <c r="R6" s="123"/>
      <c r="S6" s="123"/>
      <c r="T6" s="123"/>
      <c r="U6" s="126"/>
      <c r="V6" s="123"/>
      <c r="W6" s="123"/>
    </row>
    <row r="7" ht="15" customHeight="1" spans="1:23">
      <c r="A7" s="143">
        <v>1</v>
      </c>
      <c r="B7" s="143">
        <v>2</v>
      </c>
      <c r="C7" s="143">
        <v>3</v>
      </c>
      <c r="D7" s="143">
        <v>4</v>
      </c>
      <c r="E7" s="143">
        <v>5</v>
      </c>
      <c r="F7" s="143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  <c r="R7" s="143">
        <v>18</v>
      </c>
      <c r="S7" s="143">
        <v>19</v>
      </c>
      <c r="T7" s="143">
        <v>20</v>
      </c>
      <c r="U7" s="143">
        <v>21</v>
      </c>
      <c r="V7" s="143">
        <v>22</v>
      </c>
      <c r="W7" s="143">
        <v>23</v>
      </c>
    </row>
    <row r="8" ht="32.9" customHeight="1" spans="1:23">
      <c r="A8" s="151"/>
      <c r="B8" s="152"/>
      <c r="C8" s="151" t="s">
        <v>205</v>
      </c>
      <c r="D8" s="151"/>
      <c r="E8" s="151"/>
      <c r="F8" s="151"/>
      <c r="G8" s="151"/>
      <c r="H8" s="151"/>
      <c r="I8" s="153">
        <v>6060494.76</v>
      </c>
      <c r="J8" s="153"/>
      <c r="K8" s="153"/>
      <c r="L8" s="153">
        <v>6000000</v>
      </c>
      <c r="M8" s="153"/>
      <c r="N8" s="153"/>
      <c r="O8" s="153">
        <v>60494.76</v>
      </c>
      <c r="P8" s="153"/>
      <c r="Q8" s="153"/>
      <c r="R8" s="153"/>
      <c r="S8" s="153"/>
      <c r="T8" s="153"/>
      <c r="U8" s="101"/>
      <c r="V8" s="153"/>
      <c r="W8" s="153"/>
    </row>
    <row r="9" ht="32.9" customHeight="1" spans="1:23">
      <c r="A9" s="151" t="s">
        <v>206</v>
      </c>
      <c r="B9" s="152" t="s">
        <v>207</v>
      </c>
      <c r="C9" s="151" t="s">
        <v>205</v>
      </c>
      <c r="D9" s="151" t="s">
        <v>45</v>
      </c>
      <c r="E9" s="151" t="s">
        <v>95</v>
      </c>
      <c r="F9" s="151" t="s">
        <v>96</v>
      </c>
      <c r="G9" s="151" t="s">
        <v>177</v>
      </c>
      <c r="H9" s="151" t="s">
        <v>178</v>
      </c>
      <c r="I9" s="153">
        <v>1460</v>
      </c>
      <c r="J9" s="153"/>
      <c r="K9" s="153"/>
      <c r="L9" s="153">
        <v>1460</v>
      </c>
      <c r="M9" s="153"/>
      <c r="N9" s="153"/>
      <c r="O9" s="153"/>
      <c r="P9" s="153"/>
      <c r="Q9" s="153"/>
      <c r="R9" s="153"/>
      <c r="S9" s="153"/>
      <c r="T9" s="153"/>
      <c r="U9" s="101"/>
      <c r="V9" s="153"/>
      <c r="W9" s="153"/>
    </row>
    <row r="10" ht="32.9" customHeight="1" spans="1:23">
      <c r="A10" s="151" t="s">
        <v>206</v>
      </c>
      <c r="B10" s="152" t="s">
        <v>207</v>
      </c>
      <c r="C10" s="151" t="s">
        <v>205</v>
      </c>
      <c r="D10" s="151" t="s">
        <v>45</v>
      </c>
      <c r="E10" s="151" t="s">
        <v>95</v>
      </c>
      <c r="F10" s="151" t="s">
        <v>96</v>
      </c>
      <c r="G10" s="151" t="s">
        <v>183</v>
      </c>
      <c r="H10" s="151" t="s">
        <v>184</v>
      </c>
      <c r="I10" s="153">
        <v>883040</v>
      </c>
      <c r="J10" s="153"/>
      <c r="K10" s="153"/>
      <c r="L10" s="153">
        <v>883040</v>
      </c>
      <c r="M10" s="153"/>
      <c r="N10" s="153"/>
      <c r="O10" s="153"/>
      <c r="P10" s="153"/>
      <c r="Q10" s="153"/>
      <c r="R10" s="153"/>
      <c r="S10" s="153"/>
      <c r="T10" s="153"/>
      <c r="U10" s="101"/>
      <c r="V10" s="153"/>
      <c r="W10" s="153"/>
    </row>
    <row r="11" ht="32.9" customHeight="1" spans="1:23">
      <c r="A11" s="151" t="s">
        <v>206</v>
      </c>
      <c r="B11" s="152" t="s">
        <v>207</v>
      </c>
      <c r="C11" s="151" t="s">
        <v>205</v>
      </c>
      <c r="D11" s="151" t="s">
        <v>45</v>
      </c>
      <c r="E11" s="151" t="s">
        <v>95</v>
      </c>
      <c r="F11" s="151" t="s">
        <v>96</v>
      </c>
      <c r="G11" s="151" t="s">
        <v>185</v>
      </c>
      <c r="H11" s="151" t="s">
        <v>186</v>
      </c>
      <c r="I11" s="153">
        <v>1020827.43</v>
      </c>
      <c r="J11" s="153"/>
      <c r="K11" s="153"/>
      <c r="L11" s="153">
        <v>970000</v>
      </c>
      <c r="M11" s="153"/>
      <c r="N11" s="153"/>
      <c r="O11" s="153">
        <v>50827.43</v>
      </c>
      <c r="P11" s="153"/>
      <c r="Q11" s="153"/>
      <c r="R11" s="153"/>
      <c r="S11" s="153"/>
      <c r="T11" s="153"/>
      <c r="U11" s="101"/>
      <c r="V11" s="153"/>
      <c r="W11" s="153"/>
    </row>
    <row r="12" ht="32.9" customHeight="1" spans="1:23">
      <c r="A12" s="151" t="s">
        <v>206</v>
      </c>
      <c r="B12" s="152" t="s">
        <v>207</v>
      </c>
      <c r="C12" s="151" t="s">
        <v>205</v>
      </c>
      <c r="D12" s="151" t="s">
        <v>45</v>
      </c>
      <c r="E12" s="151" t="s">
        <v>95</v>
      </c>
      <c r="F12" s="151" t="s">
        <v>96</v>
      </c>
      <c r="G12" s="151" t="s">
        <v>208</v>
      </c>
      <c r="H12" s="151" t="s">
        <v>209</v>
      </c>
      <c r="I12" s="153">
        <v>30000</v>
      </c>
      <c r="J12" s="153"/>
      <c r="K12" s="153"/>
      <c r="L12" s="153">
        <v>30000</v>
      </c>
      <c r="M12" s="153"/>
      <c r="N12" s="153"/>
      <c r="O12" s="153"/>
      <c r="P12" s="153"/>
      <c r="Q12" s="153"/>
      <c r="R12" s="153"/>
      <c r="S12" s="153"/>
      <c r="T12" s="153"/>
      <c r="U12" s="101"/>
      <c r="V12" s="153"/>
      <c r="W12" s="153"/>
    </row>
    <row r="13" ht="32.9" customHeight="1" spans="1:23">
      <c r="A13" s="151" t="s">
        <v>206</v>
      </c>
      <c r="B13" s="152" t="s">
        <v>207</v>
      </c>
      <c r="C13" s="151" t="s">
        <v>205</v>
      </c>
      <c r="D13" s="151" t="s">
        <v>45</v>
      </c>
      <c r="E13" s="151" t="s">
        <v>95</v>
      </c>
      <c r="F13" s="151" t="s">
        <v>96</v>
      </c>
      <c r="G13" s="151" t="s">
        <v>210</v>
      </c>
      <c r="H13" s="151" t="s">
        <v>211</v>
      </c>
      <c r="I13" s="153">
        <v>18000</v>
      </c>
      <c r="J13" s="153"/>
      <c r="K13" s="153"/>
      <c r="L13" s="153">
        <v>18000</v>
      </c>
      <c r="M13" s="153"/>
      <c r="N13" s="153"/>
      <c r="O13" s="153"/>
      <c r="P13" s="153"/>
      <c r="Q13" s="153"/>
      <c r="R13" s="153"/>
      <c r="S13" s="153"/>
      <c r="T13" s="153"/>
      <c r="U13" s="101"/>
      <c r="V13" s="153"/>
      <c r="W13" s="153"/>
    </row>
    <row r="14" ht="32.9" customHeight="1" spans="1:23">
      <c r="A14" s="151" t="s">
        <v>206</v>
      </c>
      <c r="B14" s="152" t="s">
        <v>207</v>
      </c>
      <c r="C14" s="151" t="s">
        <v>205</v>
      </c>
      <c r="D14" s="151" t="s">
        <v>45</v>
      </c>
      <c r="E14" s="151" t="s">
        <v>95</v>
      </c>
      <c r="F14" s="151" t="s">
        <v>96</v>
      </c>
      <c r="G14" s="151" t="s">
        <v>212</v>
      </c>
      <c r="H14" s="151" t="s">
        <v>213</v>
      </c>
      <c r="I14" s="153">
        <v>67500</v>
      </c>
      <c r="J14" s="153"/>
      <c r="K14" s="153"/>
      <c r="L14" s="153">
        <v>67500</v>
      </c>
      <c r="M14" s="153"/>
      <c r="N14" s="153"/>
      <c r="O14" s="153"/>
      <c r="P14" s="153"/>
      <c r="Q14" s="153"/>
      <c r="R14" s="153"/>
      <c r="S14" s="153"/>
      <c r="T14" s="153"/>
      <c r="U14" s="101"/>
      <c r="V14" s="153"/>
      <c r="W14" s="153"/>
    </row>
    <row r="15" ht="32.9" customHeight="1" spans="1:23">
      <c r="A15" s="151" t="s">
        <v>206</v>
      </c>
      <c r="B15" s="152" t="s">
        <v>207</v>
      </c>
      <c r="C15" s="151" t="s">
        <v>205</v>
      </c>
      <c r="D15" s="151" t="s">
        <v>45</v>
      </c>
      <c r="E15" s="151" t="s">
        <v>95</v>
      </c>
      <c r="F15" s="151" t="s">
        <v>96</v>
      </c>
      <c r="G15" s="151" t="s">
        <v>189</v>
      </c>
      <c r="H15" s="151" t="s">
        <v>190</v>
      </c>
      <c r="I15" s="153">
        <v>4039667.33</v>
      </c>
      <c r="J15" s="153"/>
      <c r="K15" s="153"/>
      <c r="L15" s="153">
        <v>4030000</v>
      </c>
      <c r="M15" s="153"/>
      <c r="N15" s="153"/>
      <c r="O15" s="153">
        <v>9667.33</v>
      </c>
      <c r="P15" s="153"/>
      <c r="Q15" s="153"/>
      <c r="R15" s="153"/>
      <c r="S15" s="153"/>
      <c r="T15" s="153"/>
      <c r="U15" s="101"/>
      <c r="V15" s="153"/>
      <c r="W15" s="153"/>
    </row>
    <row r="16" ht="18.75" customHeight="1" spans="1:23">
      <c r="A16" s="24" t="s">
        <v>97</v>
      </c>
      <c r="B16" s="154"/>
      <c r="C16" s="154"/>
      <c r="D16" s="154"/>
      <c r="E16" s="154"/>
      <c r="F16" s="154"/>
      <c r="G16" s="154"/>
      <c r="H16" s="155"/>
      <c r="I16" s="153">
        <v>6060494.76</v>
      </c>
      <c r="J16" s="153"/>
      <c r="K16" s="153"/>
      <c r="L16" s="153">
        <v>6000000</v>
      </c>
      <c r="M16" s="153"/>
      <c r="N16" s="153"/>
      <c r="O16" s="153">
        <v>60494.76</v>
      </c>
      <c r="P16" s="153"/>
      <c r="Q16" s="153"/>
      <c r="R16" s="153"/>
      <c r="S16" s="153"/>
      <c r="T16" s="153"/>
      <c r="U16" s="101"/>
      <c r="V16" s="153"/>
      <c r="W16" s="153"/>
    </row>
  </sheetData>
  <mergeCells count="28">
    <mergeCell ref="A2:W2"/>
    <mergeCell ref="A3:I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354166666666667" right="0.156944444444444" top="0.786805555555556" bottom="1" header="0.5" footer="0.5"/>
  <pageSetup paperSize="9" scale="7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topLeftCell="A2" workbookViewId="0">
      <selection activeCell="J29" sqref="J29"/>
    </sheetView>
  </sheetViews>
  <sheetFormatPr defaultColWidth="9.14166666666667" defaultRowHeight="12" customHeight="1"/>
  <cols>
    <col min="1" max="1" width="15.6333333333333" customWidth="1"/>
    <col min="2" max="2" width="23.0166666666667" customWidth="1"/>
    <col min="3" max="3" width="10.1" customWidth="1"/>
    <col min="4" max="4" width="12.875" customWidth="1"/>
    <col min="5" max="5" width="27.9166666666667" customWidth="1"/>
    <col min="6" max="6" width="8.70833333333333" customWidth="1"/>
    <col min="7" max="7" width="7.46666666666667" customWidth="1"/>
    <col min="8" max="8" width="8.225" customWidth="1"/>
    <col min="9" max="9" width="9.48333333333333" customWidth="1"/>
    <col min="10" max="10" width="29.275" customWidth="1"/>
  </cols>
  <sheetData>
    <row r="1" customHeight="1" spans="1:10">
      <c r="J1" s="50" t="s">
        <v>214</v>
      </c>
    </row>
    <row r="2" ht="28.5" customHeight="1" spans="1:10">
      <c r="A2" s="51" t="s">
        <v>215</v>
      </c>
      <c r="B2" s="27"/>
      <c r="C2" s="27"/>
      <c r="D2" s="27"/>
      <c r="E2" s="27"/>
      <c r="F2" s="52"/>
      <c r="G2" s="27"/>
      <c r="H2" s="52"/>
      <c r="I2" s="52"/>
      <c r="J2" s="27"/>
    </row>
    <row r="3" ht="18" customHeight="1" spans="1:10">
      <c r="A3" s="5" t="str">
        <f>"单位名称："&amp;"云南省老年体育活动中心"</f>
        <v>单位名称：云南省老年体育活动中心</v>
      </c>
      <c r="B3" s="108"/>
      <c r="C3" s="108"/>
      <c r="D3" s="108"/>
      <c r="E3" s="108"/>
      <c r="F3" s="108"/>
      <c r="G3" s="108"/>
      <c r="H3" s="108"/>
      <c r="I3" s="108"/>
      <c r="J3" s="108"/>
    </row>
    <row r="4" ht="23" customHeight="1" spans="1:10">
      <c r="A4" s="136" t="s">
        <v>216</v>
      </c>
      <c r="B4" s="136" t="s">
        <v>217</v>
      </c>
      <c r="C4" s="136" t="s">
        <v>218</v>
      </c>
      <c r="D4" s="136" t="s">
        <v>219</v>
      </c>
      <c r="E4" s="136" t="s">
        <v>220</v>
      </c>
      <c r="F4" s="137" t="s">
        <v>221</v>
      </c>
      <c r="G4" s="136" t="s">
        <v>222</v>
      </c>
      <c r="H4" s="137" t="s">
        <v>223</v>
      </c>
      <c r="I4" s="137" t="s">
        <v>224</v>
      </c>
      <c r="J4" s="136" t="s">
        <v>225</v>
      </c>
    </row>
    <row r="5" ht="23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137">
        <v>6</v>
      </c>
      <c r="G5" s="136">
        <v>7</v>
      </c>
      <c r="H5" s="137">
        <v>8</v>
      </c>
      <c r="I5" s="137">
        <v>9</v>
      </c>
      <c r="J5" s="136">
        <v>10</v>
      </c>
    </row>
    <row r="6" ht="23" customHeight="1" spans="1:10">
      <c r="A6" s="136" t="s">
        <v>45</v>
      </c>
      <c r="B6" s="138"/>
      <c r="C6" s="136"/>
      <c r="D6" s="136"/>
      <c r="E6" s="136"/>
      <c r="F6" s="137"/>
      <c r="G6" s="136"/>
      <c r="H6" s="137"/>
      <c r="I6" s="137"/>
      <c r="J6" s="136"/>
    </row>
    <row r="7" ht="23" customHeight="1" spans="1:10">
      <c r="A7" s="136" t="s">
        <v>205</v>
      </c>
      <c r="B7" s="125" t="s">
        <v>226</v>
      </c>
      <c r="C7" s="125" t="s">
        <v>227</v>
      </c>
      <c r="D7" s="125" t="s">
        <v>228</v>
      </c>
      <c r="E7" s="136" t="s">
        <v>229</v>
      </c>
      <c r="F7" s="125" t="s">
        <v>230</v>
      </c>
      <c r="G7" s="136" t="s">
        <v>231</v>
      </c>
      <c r="H7" s="125" t="s">
        <v>232</v>
      </c>
      <c r="I7" s="125" t="s">
        <v>233</v>
      </c>
      <c r="J7" s="75" t="s">
        <v>234</v>
      </c>
    </row>
    <row r="8" ht="23" customHeight="1" spans="1:10">
      <c r="A8" s="136" t="s">
        <v>205</v>
      </c>
      <c r="B8" s="125" t="s">
        <v>235</v>
      </c>
      <c r="C8" s="125" t="s">
        <v>227</v>
      </c>
      <c r="D8" s="125" t="s">
        <v>228</v>
      </c>
      <c r="E8" s="136" t="s">
        <v>236</v>
      </c>
      <c r="F8" s="125" t="s">
        <v>230</v>
      </c>
      <c r="G8" s="136" t="s">
        <v>237</v>
      </c>
      <c r="H8" s="125" t="s">
        <v>238</v>
      </c>
      <c r="I8" s="125" t="s">
        <v>233</v>
      </c>
      <c r="J8" s="75" t="s">
        <v>239</v>
      </c>
    </row>
    <row r="9" ht="23" customHeight="1" spans="1:10">
      <c r="A9" s="136" t="s">
        <v>205</v>
      </c>
      <c r="B9" s="125" t="s">
        <v>235</v>
      </c>
      <c r="C9" s="125" t="s">
        <v>227</v>
      </c>
      <c r="D9" s="125" t="s">
        <v>228</v>
      </c>
      <c r="E9" s="136" t="s">
        <v>240</v>
      </c>
      <c r="F9" s="125" t="s">
        <v>230</v>
      </c>
      <c r="G9" s="136" t="s">
        <v>241</v>
      </c>
      <c r="H9" s="125" t="s">
        <v>238</v>
      </c>
      <c r="I9" s="125" t="s">
        <v>233</v>
      </c>
      <c r="J9" s="75" t="s">
        <v>242</v>
      </c>
    </row>
    <row r="10" ht="23" customHeight="1" spans="1:10">
      <c r="A10" s="136" t="s">
        <v>205</v>
      </c>
      <c r="B10" s="125" t="s">
        <v>235</v>
      </c>
      <c r="C10" s="125" t="s">
        <v>227</v>
      </c>
      <c r="D10" s="125" t="s">
        <v>228</v>
      </c>
      <c r="E10" s="136" t="s">
        <v>243</v>
      </c>
      <c r="F10" s="125" t="s">
        <v>244</v>
      </c>
      <c r="G10" s="136" t="s">
        <v>115</v>
      </c>
      <c r="H10" s="125" t="s">
        <v>245</v>
      </c>
      <c r="I10" s="125" t="s">
        <v>233</v>
      </c>
      <c r="J10" s="75" t="s">
        <v>243</v>
      </c>
    </row>
    <row r="11" ht="23" customHeight="1" spans="1:10">
      <c r="A11" s="136" t="s">
        <v>205</v>
      </c>
      <c r="B11" s="125" t="s">
        <v>235</v>
      </c>
      <c r="C11" s="125" t="s">
        <v>227</v>
      </c>
      <c r="D11" s="125" t="s">
        <v>228</v>
      </c>
      <c r="E11" s="136" t="s">
        <v>246</v>
      </c>
      <c r="F11" s="125" t="s">
        <v>230</v>
      </c>
      <c r="G11" s="136" t="s">
        <v>247</v>
      </c>
      <c r="H11" s="125" t="s">
        <v>248</v>
      </c>
      <c r="I11" s="125" t="s">
        <v>233</v>
      </c>
      <c r="J11" s="75" t="s">
        <v>246</v>
      </c>
    </row>
    <row r="12" ht="23" customHeight="1" spans="1:10">
      <c r="A12" s="136" t="s">
        <v>205</v>
      </c>
      <c r="B12" s="125" t="s">
        <v>235</v>
      </c>
      <c r="C12" s="125" t="s">
        <v>227</v>
      </c>
      <c r="D12" s="125" t="s">
        <v>249</v>
      </c>
      <c r="E12" s="136" t="s">
        <v>250</v>
      </c>
      <c r="F12" s="125" t="s">
        <v>244</v>
      </c>
      <c r="G12" s="136" t="s">
        <v>251</v>
      </c>
      <c r="H12" s="125" t="s">
        <v>252</v>
      </c>
      <c r="I12" s="125" t="s">
        <v>233</v>
      </c>
      <c r="J12" s="75" t="s">
        <v>250</v>
      </c>
    </row>
    <row r="13" ht="23" customHeight="1" spans="1:10">
      <c r="A13" s="136" t="s">
        <v>205</v>
      </c>
      <c r="B13" s="125" t="s">
        <v>235</v>
      </c>
      <c r="C13" s="125" t="s">
        <v>227</v>
      </c>
      <c r="D13" s="125" t="s">
        <v>249</v>
      </c>
      <c r="E13" s="136" t="s">
        <v>253</v>
      </c>
      <c r="F13" s="125" t="s">
        <v>244</v>
      </c>
      <c r="G13" s="136" t="s">
        <v>251</v>
      </c>
      <c r="H13" s="125" t="s">
        <v>252</v>
      </c>
      <c r="I13" s="125" t="s">
        <v>233</v>
      </c>
      <c r="J13" s="75" t="s">
        <v>254</v>
      </c>
    </row>
    <row r="14" ht="23" customHeight="1" spans="1:10">
      <c r="A14" s="136" t="s">
        <v>205</v>
      </c>
      <c r="B14" s="125" t="s">
        <v>235</v>
      </c>
      <c r="C14" s="125" t="s">
        <v>227</v>
      </c>
      <c r="D14" s="125" t="s">
        <v>255</v>
      </c>
      <c r="E14" s="136" t="s">
        <v>256</v>
      </c>
      <c r="F14" s="125" t="s">
        <v>244</v>
      </c>
      <c r="G14" s="136" t="s">
        <v>251</v>
      </c>
      <c r="H14" s="125" t="s">
        <v>252</v>
      </c>
      <c r="I14" s="125" t="s">
        <v>233</v>
      </c>
      <c r="J14" s="75" t="s">
        <v>257</v>
      </c>
    </row>
    <row r="15" ht="23" customHeight="1" spans="1:10">
      <c r="A15" s="136" t="s">
        <v>205</v>
      </c>
      <c r="B15" s="125" t="s">
        <v>235</v>
      </c>
      <c r="C15" s="125" t="s">
        <v>227</v>
      </c>
      <c r="D15" s="125" t="s">
        <v>255</v>
      </c>
      <c r="E15" s="136" t="s">
        <v>258</v>
      </c>
      <c r="F15" s="125" t="s">
        <v>230</v>
      </c>
      <c r="G15" s="136" t="s">
        <v>259</v>
      </c>
      <c r="H15" s="125" t="s">
        <v>252</v>
      </c>
      <c r="I15" s="125" t="s">
        <v>233</v>
      </c>
      <c r="J15" s="75" t="s">
        <v>260</v>
      </c>
    </row>
    <row r="16" ht="23" customHeight="1" spans="1:10">
      <c r="A16" s="136" t="s">
        <v>205</v>
      </c>
      <c r="B16" s="125" t="s">
        <v>235</v>
      </c>
      <c r="C16" s="125" t="s">
        <v>261</v>
      </c>
      <c r="D16" s="125" t="s">
        <v>262</v>
      </c>
      <c r="E16" s="136" t="s">
        <v>263</v>
      </c>
      <c r="F16" s="125" t="s">
        <v>230</v>
      </c>
      <c r="G16" s="136" t="s">
        <v>241</v>
      </c>
      <c r="H16" s="125" t="s">
        <v>252</v>
      </c>
      <c r="I16" s="125" t="s">
        <v>233</v>
      </c>
      <c r="J16" s="75" t="s">
        <v>264</v>
      </c>
    </row>
    <row r="17" ht="23" customHeight="1" spans="1:10">
      <c r="A17" s="136" t="s">
        <v>205</v>
      </c>
      <c r="B17" s="125" t="s">
        <v>235</v>
      </c>
      <c r="C17" s="125" t="s">
        <v>261</v>
      </c>
      <c r="D17" s="125" t="s">
        <v>262</v>
      </c>
      <c r="E17" s="136" t="s">
        <v>265</v>
      </c>
      <c r="F17" s="125" t="s">
        <v>230</v>
      </c>
      <c r="G17" s="136" t="s">
        <v>266</v>
      </c>
      <c r="H17" s="125" t="s">
        <v>252</v>
      </c>
      <c r="I17" s="125" t="s">
        <v>233</v>
      </c>
      <c r="J17" s="75" t="s">
        <v>267</v>
      </c>
    </row>
    <row r="18" ht="23" customHeight="1" spans="1:10">
      <c r="A18" s="136" t="s">
        <v>205</v>
      </c>
      <c r="B18" s="125" t="s">
        <v>235</v>
      </c>
      <c r="C18" s="125" t="s">
        <v>268</v>
      </c>
      <c r="D18" s="125" t="s">
        <v>269</v>
      </c>
      <c r="E18" s="136" t="s">
        <v>270</v>
      </c>
      <c r="F18" s="125" t="s">
        <v>230</v>
      </c>
      <c r="G18" s="136" t="s">
        <v>259</v>
      </c>
      <c r="H18" s="125" t="s">
        <v>252</v>
      </c>
      <c r="I18" s="125" t="s">
        <v>233</v>
      </c>
      <c r="J18" s="75" t="s">
        <v>271</v>
      </c>
    </row>
    <row r="19" ht="23" customHeight="1" spans="1:10">
      <c r="A19" s="136" t="s">
        <v>205</v>
      </c>
      <c r="B19" s="125" t="s">
        <v>235</v>
      </c>
      <c r="C19" s="125" t="s">
        <v>268</v>
      </c>
      <c r="D19" s="125" t="s">
        <v>269</v>
      </c>
      <c r="E19" s="136" t="s">
        <v>272</v>
      </c>
      <c r="F19" s="125" t="s">
        <v>230</v>
      </c>
      <c r="G19" s="136" t="s">
        <v>259</v>
      </c>
      <c r="H19" s="125" t="s">
        <v>252</v>
      </c>
      <c r="I19" s="125" t="s">
        <v>233</v>
      </c>
      <c r="J19" s="75" t="s">
        <v>273</v>
      </c>
    </row>
    <row r="20" ht="23" customHeight="1" spans="1:10">
      <c r="A20" s="136" t="s">
        <v>205</v>
      </c>
      <c r="B20" s="125" t="s">
        <v>235</v>
      </c>
      <c r="C20" s="125" t="s">
        <v>274</v>
      </c>
      <c r="D20" s="125" t="s">
        <v>275</v>
      </c>
      <c r="E20" s="136" t="s">
        <v>276</v>
      </c>
      <c r="F20" s="125" t="s">
        <v>277</v>
      </c>
      <c r="G20" s="136" t="s">
        <v>278</v>
      </c>
      <c r="H20" s="125" t="s">
        <v>279</v>
      </c>
      <c r="I20" s="125" t="s">
        <v>233</v>
      </c>
      <c r="J20" s="75" t="s">
        <v>280</v>
      </c>
    </row>
  </sheetData>
  <mergeCells count="4">
    <mergeCell ref="A2:J2"/>
    <mergeCell ref="A3:H3"/>
    <mergeCell ref="A7:A20"/>
    <mergeCell ref="B7:B20"/>
  </mergeCells>
  <pageMargins left="0.75" right="0.196527777777778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单位财务收支预算总表01-1</vt:lpstr>
      <vt:lpstr>单位收入预算表01-2</vt:lpstr>
      <vt:lpstr>单位支出预算表01-3</vt:lpstr>
      <vt:lpstr>单位财政拨款收支预算总表02-1</vt:lpstr>
      <vt:lpstr>一般公共预算支出预算表02-2</vt:lpstr>
      <vt:lpstr>一般公共预算“三公”经费支出预算表03</vt:lpstr>
      <vt:lpstr>单位基本支出预算表04</vt:lpstr>
      <vt:lpstr>单位项目支出预算表05-1</vt:lpstr>
      <vt:lpstr>单位项目支出绩效目标表05-2</vt:lpstr>
      <vt:lpstr>单位政府性基金预算表06</vt:lpstr>
      <vt:lpstr>单位政府采购预算表07</vt:lpstr>
      <vt:lpstr>单位政府购买服务预算表08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单位项目支出中期规划预算表12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杜薇w</cp:lastModifiedBy>
  <dcterms:created xsi:type="dcterms:W3CDTF">2026-02-11T06:01:00Z</dcterms:created>
  <dcterms:modified xsi:type="dcterms:W3CDTF">2026-03-02T06:52:40Z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9AAC990A9BDB4A858D53C7A4F414E0E2_13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